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yon zaanstreekwaterland\overzichten\2025\"/>
    </mc:Choice>
  </mc:AlternateContent>
  <xr:revisionPtr revIDLastSave="0" documentId="13_ncr:1_{7ECCC6E1-03BA-4426-B12F-1288D401090B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Kostendragers" sheetId="2" r:id="rId1"/>
    <sheet name="Bankmutaties" sheetId="1" r:id="rId2"/>
    <sheet name="2024-2025" sheetId="7" r:id="rId3"/>
    <sheet name="Blad3" sheetId="9" r:id="rId4"/>
    <sheet name="Blad2" sheetId="8" r:id="rId5"/>
    <sheet name="Kasmutaties" sheetId="4" r:id="rId6"/>
    <sheet name="Overig-transitoria (overlopend)" sheetId="3" r:id="rId7"/>
    <sheet name="totaal overzicht" sheetId="5" r:id="rId8"/>
    <sheet name="Blad1" sheetId="6" r:id="rId9"/>
  </sheets>
  <definedNames>
    <definedName name="_xlnm._FilterDatabase" localSheetId="2" hidden="1">'2024-2025'!$A$12:$E$134</definedName>
    <definedName name="_xlnm.Print_Area" localSheetId="1">Bankmutaties!$A$1:$F$163</definedName>
    <definedName name="_xlnm.Print_Area" localSheetId="5">Kasmutaties!$A$1:$F$70</definedName>
    <definedName name="_xlnm.Print_Area" localSheetId="0">Kostendragers!#REF!</definedName>
    <definedName name="_xlnm.Print_Area" localSheetId="6">'Overig-transitoria (overlopend)'!$A$1:$E$36</definedName>
  </definedNames>
  <calcPr calcId="181029"/>
</workbook>
</file>

<file path=xl/calcChain.xml><?xml version="1.0" encoding="utf-8"?>
<calcChain xmlns="http://schemas.openxmlformats.org/spreadsheetml/2006/main">
  <c r="E169" i="7" l="1"/>
  <c r="D7" i="7" s="1"/>
  <c r="D169" i="7"/>
  <c r="C7" i="7" s="1"/>
  <c r="E143" i="7"/>
  <c r="D6" i="7" s="1"/>
  <c r="D143" i="7"/>
  <c r="D115" i="7"/>
  <c r="C5" i="7" s="1"/>
  <c r="E114" i="7"/>
  <c r="E115" i="7" s="1"/>
  <c r="D5" i="7" s="1"/>
  <c r="E75" i="7"/>
  <c r="D4" i="7" s="1"/>
  <c r="D75" i="7"/>
  <c r="C4" i="7" s="1"/>
  <c r="E41" i="7"/>
  <c r="D3" i="7" s="1"/>
  <c r="D41" i="7"/>
  <c r="C3" i="7" s="1"/>
  <c r="E92" i="7"/>
  <c r="D92" i="7"/>
  <c r="C8" i="7" s="1"/>
  <c r="C6" i="7"/>
  <c r="F169" i="7" l="1"/>
  <c r="E4" i="7"/>
  <c r="E3" i="7"/>
  <c r="D8" i="7"/>
  <c r="F115" i="7"/>
  <c r="E5" i="7" s="1"/>
  <c r="F41" i="7"/>
  <c r="F92" i="7"/>
  <c r="F143" i="7"/>
  <c r="E6" i="7" s="1"/>
  <c r="F75" i="7"/>
  <c r="E7" i="7" l="1"/>
  <c r="E8" i="7"/>
  <c r="E9" i="7" l="1"/>
  <c r="E45" i="5"/>
  <c r="D45" i="5"/>
  <c r="E70" i="5"/>
  <c r="D70" i="5"/>
  <c r="D97" i="5"/>
  <c r="E97" i="5"/>
  <c r="F124" i="1"/>
  <c r="F125" i="1" s="1"/>
  <c r="F126" i="1" s="1"/>
  <c r="F127" i="1" s="1"/>
  <c r="F128" i="1" s="1"/>
  <c r="F102" i="5"/>
  <c r="F103" i="5" s="1"/>
  <c r="F104" i="5" s="1"/>
  <c r="F105" i="5" s="1"/>
  <c r="F106" i="5" s="1"/>
  <c r="F107" i="5" s="1"/>
  <c r="F108" i="5" s="1"/>
  <c r="F109" i="5" s="1"/>
  <c r="F110" i="5" s="1"/>
  <c r="F111" i="5" s="1"/>
  <c r="H111" i="5" s="1"/>
  <c r="F101" i="5"/>
  <c r="F49" i="5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29" i="5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19" i="5"/>
  <c r="H19" i="5" s="1"/>
  <c r="F73" i="5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2" i="5"/>
  <c r="F3" i="5" s="1"/>
  <c r="F4" i="5" s="1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2" i="4"/>
  <c r="F13" i="4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E10" i="3"/>
  <c r="E18" i="3"/>
  <c r="E26" i="3"/>
  <c r="E34" i="3"/>
  <c r="H69" i="5" l="1"/>
  <c r="H17" i="5"/>
  <c r="H44" i="5"/>
  <c r="F28" i="4"/>
  <c r="F31" i="4" s="1"/>
  <c r="F32" i="4" s="1"/>
  <c r="F33" i="4" s="1"/>
  <c r="F34" i="4" s="1"/>
  <c r="F35" i="4" s="1"/>
  <c r="F36" i="4" s="1"/>
  <c r="F37" i="4" s="1"/>
  <c r="F38" i="4" s="1"/>
  <c r="F39" i="4" s="1"/>
  <c r="F40" i="4" l="1"/>
  <c r="F41" i="4" s="1"/>
  <c r="F42" i="4" s="1"/>
  <c r="F43" i="4" s="1"/>
  <c r="F44" i="4" s="1"/>
  <c r="F45" i="4" s="1"/>
  <c r="F47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8" i="4" s="1"/>
  <c r="F61" i="1"/>
  <c r="F62" i="1" s="1"/>
  <c r="F63" i="1" s="1"/>
  <c r="F64" i="1" s="1"/>
  <c r="F65" i="1" s="1"/>
  <c r="F66" i="1" s="1"/>
  <c r="F67" i="1" s="1"/>
  <c r="F68" i="1" s="1"/>
  <c r="F69" i="1" s="1"/>
  <c r="F70" i="1" l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5" i="1" s="1"/>
  <c r="F88" i="1" l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l="1"/>
  <c r="F87" i="5"/>
  <c r="F88" i="5" s="1"/>
  <c r="F89" i="5" s="1"/>
  <c r="F90" i="5" s="1"/>
  <c r="F91" i="5" s="1"/>
  <c r="F92" i="5" s="1"/>
  <c r="F93" i="5" s="1"/>
  <c r="F94" i="5" s="1"/>
  <c r="F95" i="5" s="1"/>
  <c r="H95" i="5" s="1"/>
  <c r="H114" i="5" s="1"/>
  <c r="F129" i="1"/>
  <c r="F130" i="1" s="1"/>
  <c r="F131" i="1" s="1"/>
  <c r="F132" i="1" s="1"/>
  <c r="F134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3" i="1" s="1"/>
</calcChain>
</file>

<file path=xl/sharedStrings.xml><?xml version="1.0" encoding="utf-8"?>
<sst xmlns="http://schemas.openxmlformats.org/spreadsheetml/2006/main" count="739" uniqueCount="224">
  <si>
    <t>Kostendrager</t>
  </si>
  <si>
    <t>Wedstrijddatum</t>
  </si>
  <si>
    <t>Omschrijving</t>
  </si>
  <si>
    <t>Organisatie</t>
  </si>
  <si>
    <t>Algemene kosten rayon Zaanstreek-Waterland</t>
  </si>
  <si>
    <t>Rayon:</t>
  </si>
  <si>
    <t>Zaanstreek-Waterland</t>
  </si>
  <si>
    <t>Beginsaldo bank</t>
  </si>
  <si>
    <t>Datum</t>
  </si>
  <si>
    <t>mutatie</t>
  </si>
  <si>
    <t>Bij</t>
  </si>
  <si>
    <t>Af</t>
  </si>
  <si>
    <t>Eindsaldo</t>
  </si>
  <si>
    <t>Mutaties kas (indien van toepassing)</t>
  </si>
  <si>
    <t>Beginsaldo kas</t>
  </si>
  <si>
    <t>Transitoria (Overlopende posten)</t>
  </si>
  <si>
    <t>Alleen bij de jaarafsluiting</t>
  </si>
  <si>
    <t>Bedrag</t>
  </si>
  <si>
    <t>Kasmutaties</t>
  </si>
  <si>
    <t>Springfestijn</t>
  </si>
  <si>
    <t>Wormer</t>
  </si>
  <si>
    <t>Mutaties bank</t>
  </si>
  <si>
    <t>Activiteiten 2025 rayon Zaanstreek</t>
  </si>
  <si>
    <t>TD W1 Individueel MB+BB</t>
  </si>
  <si>
    <t>TD W2 Individueel MB+BB</t>
  </si>
  <si>
    <t>TD W3 Teamwedstrijd MB+BB</t>
  </si>
  <si>
    <t>TD Toestelkampioenschap MB+BB</t>
  </si>
  <si>
    <t xml:space="preserve">TD OB DG Fundamentals meetmoment </t>
  </si>
  <si>
    <t>23/24-11-2024</t>
  </si>
  <si>
    <t>25/26-01-2025</t>
  </si>
  <si>
    <t>22/23-03-2025</t>
  </si>
  <si>
    <t>24/25-05-2025</t>
  </si>
  <si>
    <t>TDMWZ251</t>
  </si>
  <si>
    <t>TDMWZ252</t>
  </si>
  <si>
    <t>TDMWZ253</t>
  </si>
  <si>
    <t>TDMWZ254</t>
  </si>
  <si>
    <t>GSMWZ251</t>
  </si>
  <si>
    <t>Nog te onvangen inschrijfgeldengelden 2025</t>
  </si>
  <si>
    <t>Totaal nog te ontvangen inschrijfgelden 2025</t>
  </si>
  <si>
    <t>Vooruitontvangen inschrijfgelden 2026</t>
  </si>
  <si>
    <t>Totaal Vooruitontvangen inschrijfgelden 2026</t>
  </si>
  <si>
    <t>Nog te betalen kosten wedstrijden 2025</t>
  </si>
  <si>
    <t>,</t>
  </si>
  <si>
    <t>Totaal nog te betalen kosten wedstrijden 2025</t>
  </si>
  <si>
    <t>Vooruitbetaalde kosten 2026</t>
  </si>
  <si>
    <t>Totaal vooruitbetaalde kosten 2026</t>
  </si>
  <si>
    <t>entreegelden 22/23-mrt-2025</t>
  </si>
  <si>
    <t>LH: inschrijfgeld</t>
  </si>
  <si>
    <t>reiskosten jury</t>
  </si>
  <si>
    <t>entreegelden 25/25-jan-2025</t>
  </si>
  <si>
    <t>heinenhuis: catering 25/26-jan-2025</t>
  </si>
  <si>
    <t>Aanvulling saldo KNGU</t>
  </si>
  <si>
    <t>Factuur huur/consumpties rayonvergadering 26032025</t>
  </si>
  <si>
    <t>aanschaf 5 stopwatches</t>
  </si>
  <si>
    <t>reisvergoeding jury 25jan2025 n.t.knijn</t>
  </si>
  <si>
    <t>reisvergoeding jury 25jan2025 anneke koopman</t>
  </si>
  <si>
    <t>reisvergoeding jury 25jan2025 pol</t>
  </si>
  <si>
    <t>reisvergoeding jury 25jan2025 oosterbroek</t>
  </si>
  <si>
    <t>reisvergoeding jury 25jan2025  lindstrom</t>
  </si>
  <si>
    <t>sportfondsen wormer: deb: 1044 factuur: 2025013 zaalhuur 25/26jan2025</t>
  </si>
  <si>
    <t>smit sport trofeeen: medailles kompetitie jan/mrt 2025 fact 240213</t>
  </si>
  <si>
    <t>heinenhuis: factuur catering 25/26jan2025</t>
  </si>
  <si>
    <t>f. boekel: aanschaf nieuwe laptop ter vervanging oude laptop</t>
  </si>
  <si>
    <t>bol.com A0-00-2L-L2-5D xui-68771934</t>
  </si>
  <si>
    <t>steen: ehbo 25-26 januari 2025 TD</t>
  </si>
  <si>
    <t>turncademy: ac-asm-25002 huur turnvloer en overige materiaal 25/26jan2025</t>
  </si>
  <si>
    <t>turncademy: huur turnvloer 22/23 mrt 2025 TC-ASM-25004</t>
  </si>
  <si>
    <t>de waart: onkosten TD MW 25/26-01-2025</t>
  </si>
  <si>
    <t>smit sport trofeeen: medailles finale noord 250038</t>
  </si>
  <si>
    <t>smit sport trofeeen: standaards KAMPIOEN 250035</t>
  </si>
  <si>
    <t>sumup limited: MEU PID942482 digitale entreegelden</t>
  </si>
  <si>
    <t>Order 16598 licentie-sleutel.nl Licentie-Sleutel xui-68771934</t>
  </si>
  <si>
    <t>heinenhuis: catering finale noord 13-apr-2025</t>
  </si>
  <si>
    <t>turncademy: huur wedstrijdvloer ed. finale noord 13-apr-25</t>
  </si>
  <si>
    <t>snuverink: snoep, koek ed. finale noord 13-apr-25</t>
  </si>
  <si>
    <t>reiskosten jury 22mrt2025 pol</t>
  </si>
  <si>
    <t>reiskosten jury 22/23mrt2025 knijn</t>
  </si>
  <si>
    <t>reiskosten jury 22mrt2025 hogervorst</t>
  </si>
  <si>
    <t>reiskosten jury 22mrt2025 lagas</t>
  </si>
  <si>
    <t>reiskosten jury 23mrt2025 spoelstra</t>
  </si>
  <si>
    <t>reiskosten jury 22mrt2025 vermeren</t>
  </si>
  <si>
    <t>reiskosten jury 23mrt2025 brantjes</t>
  </si>
  <si>
    <t>reiskosten jury 22mrt2025 lindstrom</t>
  </si>
  <si>
    <t>reiskosten jury 22mrt2025 oosterbroek</t>
  </si>
  <si>
    <t>reiskosten jury 22mrt2025 koopman</t>
  </si>
  <si>
    <t>heinenhuis: factuur catering 22-23/mrt/2025 nr 2025-0303</t>
  </si>
  <si>
    <t>busnach: rugzak, muis, muismap tbv laptops</t>
  </si>
  <si>
    <t>steen: ehbo 22-23 mrt 2025 komp td</t>
  </si>
  <si>
    <t>kngu: aanvulling saldo</t>
  </si>
  <si>
    <t>sportfondsen wormer: debt 1044 fact 2025073 zaalhuur 22-23mrt2025</t>
  </si>
  <si>
    <t>Jurykn finale Noord 13-04-25 Wormer ilonka blom</t>
  </si>
  <si>
    <t>sumup: MEU PID1081577 entreegelden finale noord 13-4-25</t>
  </si>
  <si>
    <t>sumup limited: MEU PID1044405 digitale entreegelden 22/23mrt</t>
  </si>
  <si>
    <t>afscheidscadeau anneke koopman</t>
  </si>
  <si>
    <t>TDMWZ255</t>
  </si>
  <si>
    <t>Finale Noord</t>
  </si>
  <si>
    <t>media647: fact 25-242389 website</t>
  </si>
  <si>
    <t>print about: Bestelnummer 30593736 xui-68771934 toner</t>
  </si>
  <si>
    <t>ronde etiketten AVERY BENELUX xui-68771934</t>
  </si>
  <si>
    <t>KNGU</t>
  </si>
  <si>
    <t>siu heerhugowaard: huur geluidsinstallatie, tafels , stoelen tbv ACRO wedstrijd</t>
  </si>
  <si>
    <t>sumup: MEU PID1068997 swift onderlinge wedstrijd</t>
  </si>
  <si>
    <t>swift: PINTRANSACTIES onderlinge wedstrijd</t>
  </si>
  <si>
    <t>entreegelden contant finale noord</t>
  </si>
  <si>
    <t>juryreiskosten finale noord</t>
  </si>
  <si>
    <t>materiaal voor reparatie tafels</t>
  </si>
  <si>
    <t>media647: fact 25-242573 website</t>
  </si>
  <si>
    <t>kamps: snoep, koek ed. tbv td 22-23 maart</t>
  </si>
  <si>
    <t>kaartenhobby: diplomapapier</t>
  </si>
  <si>
    <t>steen: ehbo 13 april finale noord</t>
  </si>
  <si>
    <t>LH: inschrijfgeld tsl kampioenschappen 003</t>
  </si>
  <si>
    <t>turncademy: inschrijfgeld tsl kampioenschappen 005</t>
  </si>
  <si>
    <t>k&amp;v: inschrijfgeld tsl kampioenschappen 009</t>
  </si>
  <si>
    <t>wilskracht: inschrijfgeld tsl kampioenschappen 007</t>
  </si>
  <si>
    <t>gth: inschrijfgeld tsl kampioenschappen 006</t>
  </si>
  <si>
    <t>ilpenstein: inschrijfgeld tsl kampioenschappen 001</t>
  </si>
  <si>
    <t>dev; inschrijfgeld tsl kampioenschappen 008</t>
  </si>
  <si>
    <t>smit: medailles tsl kampioenschappen</t>
  </si>
  <si>
    <t>mauritius: inschrijfgeld tsl kampioenschappen 010</t>
  </si>
  <si>
    <t>vtw: inschrijfgeld tsl kampioenschappen 011</t>
  </si>
  <si>
    <t>swift: inschrijfgeld tsl kampioenschappen 004</t>
  </si>
  <si>
    <t>jahn: inschrijfgeld tsl kampioenschappen 002</t>
  </si>
  <si>
    <t>sumup: entreegelden tsl kampioenschappen</t>
  </si>
  <si>
    <t>k&amp;v: attenties tbv tsl kampioenschappen</t>
  </si>
  <si>
    <t>turncademy: huur wedstrijdvloer ed.</t>
  </si>
  <si>
    <t>k&amp;v: attenties tbv springfestijn</t>
  </si>
  <si>
    <t>heinenhuis: catering tsl kampioenschappen</t>
  </si>
  <si>
    <t>beschrijf</t>
  </si>
  <si>
    <t>soort</t>
  </si>
  <si>
    <t>in</t>
  </si>
  <si>
    <t>uit</t>
  </si>
  <si>
    <t>datum</t>
  </si>
  <si>
    <t>deelnemergelden geind 2024</t>
  </si>
  <si>
    <t>sportfondsen: huur zaal 13apr finale noord</t>
  </si>
  <si>
    <t>deelnemersgelden</t>
  </si>
  <si>
    <t xml:space="preserve">steen: ehbo tsl kampioenschappen </t>
  </si>
  <si>
    <t>sportfondsen: huur zaal tsl kampioenschappen</t>
  </si>
  <si>
    <t>sumup: entreegelden tsl kampioenschappen transactiekosten</t>
  </si>
  <si>
    <t>steen: ehbo 24/25-mei 2025 tsl kampioenschappen</t>
  </si>
  <si>
    <t>sportfondsen: zaalhuur 24/25mei2025 tsl kampioenschappen</t>
  </si>
  <si>
    <t>sportfondsen: zaalhuur 13 apr2025 finale noord</t>
  </si>
  <si>
    <t>entreegelden tsl kampioenschappen</t>
  </si>
  <si>
    <t>Order 16598 licentie-sleutel.nl Licentie-Sleutel xui-68771934 microsoft office</t>
  </si>
  <si>
    <t>f. boekel: aanschaf nieuwe laptop lenovo thinkpad ter vervanging oude laptop</t>
  </si>
  <si>
    <t>bol.com A0-00-2L-L2-5D xui-68771934 laptop asus tbv muziek</t>
  </si>
  <si>
    <t>print about: Bestelnummer 30593736 xui-68771934 toner brother tn-3280</t>
  </si>
  <si>
    <t>kuiper: reiskosten jury tsl kampioenschappen</t>
  </si>
  <si>
    <t>buscher: reiskosten jury tsl kampioenschappen</t>
  </si>
  <si>
    <t>boon: reiskosten jury tsl kampioenschappen</t>
  </si>
  <si>
    <t>veenendaal: reiskosten jury tsl kampioenschappen</t>
  </si>
  <si>
    <t>entreegelden tsl kampioenschappen 24/25-mei-2025</t>
  </si>
  <si>
    <t>swift: inschrijfgeld springfestijn 03</t>
  </si>
  <si>
    <t>tcw: inschrijfgeld springfestijn 05</t>
  </si>
  <si>
    <t>smit: bekers tbv springfestijn factuur 250117</t>
  </si>
  <si>
    <t>sparta: inschrijfgeld springfestijn 04</t>
  </si>
  <si>
    <t>bck:grieks restaurant etentje rayoncommissie</t>
  </si>
  <si>
    <t>heinen: catering springfestijn 21 juni</t>
  </si>
  <si>
    <t>sportfondsen: zaalhuur springfestijn 21 juni</t>
  </si>
  <si>
    <t>entreegelden springfestijn 21 juni</t>
  </si>
  <si>
    <t>kruispost van kas naar bank</t>
  </si>
  <si>
    <t>kruispost van kas naar bank via b.zwaal</t>
  </si>
  <si>
    <t>koekjes&amp;suikerwafels springfestijn 21-juni</t>
  </si>
  <si>
    <t>sumup: entreegelden springfestijn 21 juni</t>
  </si>
  <si>
    <t>brinio: inschrijfgeld springfestijn 06</t>
  </si>
  <si>
    <t>mzla: abonnement email</t>
  </si>
  <si>
    <t>sumup: entreegelden springfestijn 21 juni transactiekosten</t>
  </si>
  <si>
    <t>kadobon afscheid Frank Boekel</t>
  </si>
  <si>
    <t>steen: ehbo springfestijn 21 juni</t>
  </si>
  <si>
    <t>smit: sportprijzen nabestelling springfestijn</t>
  </si>
  <si>
    <t>ilpenstein: inschrijfgeld springfestijn 01</t>
  </si>
  <si>
    <t>LH: inschrijfgeld springfestijn 02</t>
  </si>
  <si>
    <t>media647: website 25-242729</t>
  </si>
  <si>
    <t>aam lindstrom: bloemen bert zkhs</t>
  </si>
  <si>
    <t>koekjes ed</t>
  </si>
  <si>
    <t>k&amp;v: zaalhuur najaars rayon vergadering 18-09-2024</t>
  </si>
  <si>
    <t>media647: fact 14-242189</t>
  </si>
  <si>
    <t>media647: fact 14-242238</t>
  </si>
  <si>
    <t>zito teer: 24015/2244354</t>
  </si>
  <si>
    <t>a.j. snuverink: onkosten 1e kompetitie november</t>
  </si>
  <si>
    <t>smit sport: Medailles komp. 2024-2025 deel 2024</t>
  </si>
  <si>
    <t>smit sport: Medailles komp. 2024-2025 deel 2025</t>
  </si>
  <si>
    <t>b. zwaal: BESTELDE CARTIDGES VOOR PRINTER</t>
  </si>
  <si>
    <t>febi van Rems: juryreiskosten 24nov2024</t>
  </si>
  <si>
    <t>o. lagas: juryreiskosten 24nov2024</t>
  </si>
  <si>
    <t>j. kamps: juryreiskosten 23nov2024</t>
  </si>
  <si>
    <t>corina brandjes: Juryreiskosten 23nov2024</t>
  </si>
  <si>
    <t>y. van der pol: juryreiskosten 23nov 2024</t>
  </si>
  <si>
    <t>n.t.knijn: juryreiskosten 23 en 24 nov 2024</t>
  </si>
  <si>
    <t>a. koopman:juryreiskosten 23nov2024</t>
  </si>
  <si>
    <t>a. oosterbroek: juryreiskosten 23nov2024</t>
  </si>
  <si>
    <t>a. lindstrom: juryreiskosten 23nov2024</t>
  </si>
  <si>
    <t>entreegeld 23/24nov  sumup limited: MEU PID831539</t>
  </si>
  <si>
    <t>entreegeld 23/24nov  sumup limited: transactiekosten</t>
  </si>
  <si>
    <t>m. spoelstra: juryreiskosten 23nov2024</t>
  </si>
  <si>
    <t>sportfondsen wormer: zaalhuur 23/24-11-2024</t>
  </si>
  <si>
    <t>heinenhuis: catering 23/24-11-2024</t>
  </si>
  <si>
    <t>zito teer: kartonnen bekers</t>
  </si>
  <si>
    <t>postnl: verzendkosten diploma's</t>
  </si>
  <si>
    <t>mzla technologies: kosten email</t>
  </si>
  <si>
    <t>sportfondsen wormer: zaalhuur 6/7/24 springfestijn</t>
  </si>
  <si>
    <t>steen: ehbo 23/24-11-2024</t>
  </si>
  <si>
    <t>turncademy: huur turnvloer ed.23/24-11-2024</t>
  </si>
  <si>
    <t>entreegelden cash 23/24-11-2024 td komp</t>
  </si>
  <si>
    <t>juryreiskosten 23/24-11-2024 td komp</t>
  </si>
  <si>
    <t>TOTAAL</t>
  </si>
  <si>
    <t>inschrijfgeld kompetitie 1/3 van 6900</t>
  </si>
  <si>
    <t>FINANCIEEL VERSLAG SEIZOEN 2024-2025 RAYON ZAANSTREEK/WATERLAND</t>
  </si>
  <si>
    <t xml:space="preserve">ALGEMENE KOSTEN </t>
  </si>
  <si>
    <t>KOSTENDRAGER</t>
  </si>
  <si>
    <t>IN</t>
  </si>
  <si>
    <t>UIT</t>
  </si>
  <si>
    <t>SALDO</t>
  </si>
  <si>
    <t>DATUM</t>
  </si>
  <si>
    <t>BESCHRIJVING</t>
  </si>
  <si>
    <t>KOSTENPOST</t>
  </si>
  <si>
    <t>inschrijfgeld kompetitie geind 2024 1/3 van 6900</t>
  </si>
  <si>
    <t>k&amp;v: fact pre instap 003 inschrijfgeld kompetitie 1/3 van 120 geind 2024</t>
  </si>
  <si>
    <t>swift: Pre instap 004 2x 24/25 inschrijfgeld kompetitie 1/3 van 60 geind 2024</t>
  </si>
  <si>
    <t>wilskracht: pre instap 006 inschrijfgeld kompetitie 1/3 van 150 geind 2024</t>
  </si>
  <si>
    <t>turncademy: Factuur Pre instap 005 inschrijfgeld kompetitie 1/3 van 210  geind 2024</t>
  </si>
  <si>
    <t>ilpenstein: inschrijfgeld pre instap 2024-2025 1/3 van 30 geind 2024</t>
  </si>
  <si>
    <t>lh: inschrijfgeld preinstap 2024-2025 1/3 van 180 geind 2024</t>
  </si>
  <si>
    <t>jahn: inschrijfgeld preinstap 2024-2025 1/3 van 150 geind 2024</t>
  </si>
  <si>
    <t>wilskracht: pre instap teveel inschrijfgeld kompetitie 1/3 van 30 retour geind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</si>
</sst>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44" fontId="0" fillId="0" borderId="0" xfId="0" applyNumberFormat="1"/>
    <xf numFmtId="0" fontId="3" fillId="3" borderId="0" xfId="0" applyFont="1" applyFill="1" applyAlignment="1">
      <alignment horizontal="center"/>
    </xf>
    <xf numFmtId="0" fontId="3" fillId="3" borderId="0" xfId="0" quotePrefix="1" applyFont="1" applyFill="1" applyAlignment="1">
      <alignment horizontal="center"/>
    </xf>
    <xf numFmtId="14" fontId="2" fillId="2" borderId="0" xfId="0" applyNumberFormat="1" applyFont="1" applyFill="1"/>
    <xf numFmtId="0" fontId="2" fillId="2" borderId="0" xfId="0" applyFont="1" applyFill="1"/>
    <xf numFmtId="44" fontId="2" fillId="2" borderId="0" xfId="0" applyNumberFormat="1" applyFont="1" applyFill="1"/>
    <xf numFmtId="1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44" fontId="0" fillId="0" borderId="6" xfId="0" applyNumberFormat="1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44" fontId="0" fillId="0" borderId="9" xfId="0" applyNumberFormat="1" applyBorder="1"/>
    <xf numFmtId="0" fontId="6" fillId="0" borderId="0" xfId="0" applyFont="1"/>
    <xf numFmtId="0" fontId="7" fillId="3" borderId="0" xfId="0" quotePrefix="1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4" fontId="6" fillId="0" borderId="0" xfId="0" applyNumberFormat="1" applyFont="1"/>
    <xf numFmtId="44" fontId="8" fillId="0" borderId="0" xfId="0" applyNumberFormat="1" applyFont="1"/>
    <xf numFmtId="14" fontId="8" fillId="0" borderId="0" xfId="0" applyNumberFormat="1" applyFont="1"/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8" fontId="2" fillId="2" borderId="0" xfId="0" applyNumberFormat="1" applyFont="1" applyFill="1"/>
    <xf numFmtId="16" fontId="0" fillId="0" borderId="0" xfId="0" applyNumberFormat="1" applyAlignment="1">
      <alignment horizontal="center"/>
    </xf>
    <xf numFmtId="43" fontId="0" fillId="0" borderId="0" xfId="3" applyFont="1" applyFill="1"/>
    <xf numFmtId="0" fontId="0" fillId="0" borderId="0" xfId="0" applyAlignment="1" applyProtection="1">
      <alignment horizontal="center"/>
      <protection locked="0"/>
    </xf>
    <xf numFmtId="43" fontId="0" fillId="0" borderId="0" xfId="3" applyFont="1"/>
    <xf numFmtId="43" fontId="2" fillId="2" borderId="0" xfId="3" applyFont="1" applyFill="1" applyAlignment="1">
      <alignment horizontal="center"/>
    </xf>
    <xf numFmtId="43" fontId="2" fillId="0" borderId="0" xfId="3" applyFont="1" applyAlignment="1">
      <alignment horizontal="center"/>
    </xf>
    <xf numFmtId="43" fontId="0" fillId="0" borderId="0" xfId="3" applyFont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14" fontId="5" fillId="0" borderId="12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43" fontId="0" fillId="0" borderId="0" xfId="3" applyFont="1" applyAlignment="1">
      <alignment horizontal="left"/>
    </xf>
    <xf numFmtId="14" fontId="0" fillId="0" borderId="0" xfId="0" quotePrefix="1" applyNumberFormat="1"/>
    <xf numFmtId="0" fontId="8" fillId="0" borderId="1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8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8" fillId="2" borderId="0" xfId="0" applyNumberFormat="1" applyFont="1" applyFill="1"/>
    <xf numFmtId="43" fontId="8" fillId="0" borderId="0" xfId="3" applyFont="1"/>
    <xf numFmtId="14" fontId="0" fillId="2" borderId="0" xfId="0" applyNumberFormat="1" applyFill="1"/>
    <xf numFmtId="0" fontId="0" fillId="2" borderId="0" xfId="0" applyFill="1"/>
    <xf numFmtId="0" fontId="8" fillId="2" borderId="0" xfId="0" applyFont="1" applyFill="1" applyAlignment="1">
      <alignment horizontal="center"/>
    </xf>
    <xf numFmtId="44" fontId="0" fillId="2" borderId="0" xfId="0" applyNumberFormat="1" applyFill="1"/>
    <xf numFmtId="43" fontId="0" fillId="2" borderId="0" xfId="3" applyFont="1" applyFill="1"/>
    <xf numFmtId="43" fontId="0" fillId="2" borderId="0" xfId="0" applyNumberFormat="1" applyFill="1"/>
    <xf numFmtId="0" fontId="0" fillId="0" borderId="1" xfId="0" applyBorder="1"/>
    <xf numFmtId="0" fontId="0" fillId="0" borderId="1" xfId="0" applyBorder="1" applyAlignment="1">
      <alignment horizontal="right"/>
    </xf>
    <xf numFmtId="43" fontId="0" fillId="0" borderId="0" xfId="0" applyNumberFormat="1"/>
    <xf numFmtId="14" fontId="6" fillId="0" borderId="0" xfId="0" applyNumberFormat="1" applyFont="1"/>
    <xf numFmtId="0" fontId="8" fillId="0" borderId="1" xfId="0" applyFont="1" applyBorder="1"/>
    <xf numFmtId="43" fontId="8" fillId="0" borderId="1" xfId="3" applyFont="1" applyBorder="1"/>
    <xf numFmtId="44" fontId="8" fillId="0" borderId="1" xfId="0" applyNumberFormat="1" applyFont="1" applyBorder="1"/>
    <xf numFmtId="43" fontId="8" fillId="0" borderId="1" xfId="0" applyNumberFormat="1" applyFont="1" applyBorder="1"/>
    <xf numFmtId="43" fontId="8" fillId="2" borderId="0" xfId="3" applyFont="1" applyFill="1"/>
    <xf numFmtId="43" fontId="8" fillId="0" borderId="0" xfId="3" applyFont="1" applyFill="1"/>
    <xf numFmtId="43" fontId="6" fillId="0" borderId="0" xfId="3" applyFont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0" fillId="0" borderId="0" xfId="0"/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4">
    <cellStyle name="Komma" xfId="3" builtinId="3"/>
    <cellStyle name="Standaard" xfId="0" builtinId="0"/>
    <cellStyle name="Standaard 2" xfId="1" xr:uid="{00000000-0005-0000-0000-000001000000}"/>
    <cellStyle name="Standa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"/>
  <sheetViews>
    <sheetView topLeftCell="A4" workbookViewId="0">
      <selection activeCell="C4" sqref="C4:C10"/>
    </sheetView>
  </sheetViews>
  <sheetFormatPr defaultColWidth="17.7109375" defaultRowHeight="12.75" x14ac:dyDescent="0.2"/>
  <cols>
    <col min="1" max="1" width="13.28515625" style="55" customWidth="1"/>
    <col min="2" max="2" width="16.85546875" style="55" customWidth="1"/>
    <col min="3" max="3" width="56.140625" style="46" bestFit="1" customWidth="1"/>
    <col min="4" max="4" width="21.42578125" style="45" customWidth="1"/>
    <col min="5" max="20" width="17.7109375" style="45" customWidth="1"/>
    <col min="21" max="16384" width="17.7109375" style="45"/>
  </cols>
  <sheetData>
    <row r="1" spans="1:4" ht="21" x14ac:dyDescent="0.35">
      <c r="A1" s="79" t="s">
        <v>22</v>
      </c>
      <c r="B1" s="79"/>
      <c r="C1" s="79"/>
      <c r="D1" s="79"/>
    </row>
    <row r="2" spans="1:4" ht="13.5" thickBot="1" x14ac:dyDescent="0.25"/>
    <row r="3" spans="1:4" ht="13.5" thickBot="1" x14ac:dyDescent="0.25">
      <c r="A3" s="56" t="s">
        <v>0</v>
      </c>
      <c r="B3" s="33" t="s">
        <v>1</v>
      </c>
      <c r="C3" s="34" t="s">
        <v>2</v>
      </c>
      <c r="D3" s="33" t="s">
        <v>3</v>
      </c>
    </row>
    <row r="4" spans="1:4" ht="15" customHeight="1" x14ac:dyDescent="0.2">
      <c r="A4" s="35">
        <v>7203920</v>
      </c>
      <c r="B4" s="47"/>
      <c r="C4" s="48" t="s">
        <v>4</v>
      </c>
      <c r="D4" s="44"/>
    </row>
    <row r="5" spans="1:4" ht="15" customHeight="1" x14ac:dyDescent="0.2">
      <c r="A5" s="44" t="s">
        <v>32</v>
      </c>
      <c r="B5" s="47" t="s">
        <v>28</v>
      </c>
      <c r="C5" s="48" t="s">
        <v>23</v>
      </c>
      <c r="D5" s="44" t="s">
        <v>20</v>
      </c>
    </row>
    <row r="6" spans="1:4" ht="15" customHeight="1" x14ac:dyDescent="0.2">
      <c r="A6" s="44" t="s">
        <v>32</v>
      </c>
      <c r="B6" s="47" t="s">
        <v>29</v>
      </c>
      <c r="C6" s="48" t="s">
        <v>24</v>
      </c>
      <c r="D6" s="44" t="s">
        <v>20</v>
      </c>
    </row>
    <row r="7" spans="1:4" ht="15" customHeight="1" x14ac:dyDescent="0.2">
      <c r="A7" s="44" t="s">
        <v>33</v>
      </c>
      <c r="B7" s="47" t="s">
        <v>30</v>
      </c>
      <c r="C7" s="48" t="s">
        <v>25</v>
      </c>
      <c r="D7" s="44" t="s">
        <v>20</v>
      </c>
    </row>
    <row r="8" spans="1:4" ht="15" customHeight="1" x14ac:dyDescent="0.2">
      <c r="A8" s="44" t="s">
        <v>34</v>
      </c>
      <c r="B8" s="47" t="s">
        <v>31</v>
      </c>
      <c r="C8" s="48" t="s">
        <v>26</v>
      </c>
      <c r="D8" s="44" t="s">
        <v>20</v>
      </c>
    </row>
    <row r="9" spans="1:4" ht="15" customHeight="1" x14ac:dyDescent="0.2">
      <c r="A9" s="44" t="s">
        <v>35</v>
      </c>
      <c r="B9" s="47"/>
      <c r="C9" s="48" t="s">
        <v>27</v>
      </c>
      <c r="D9" s="44"/>
    </row>
    <row r="10" spans="1:4" ht="15" customHeight="1" x14ac:dyDescent="0.2">
      <c r="A10" s="59" t="s">
        <v>36</v>
      </c>
      <c r="B10" s="47">
        <v>45829</v>
      </c>
      <c r="C10" s="48" t="s">
        <v>19</v>
      </c>
      <c r="D10" s="44" t="s">
        <v>20</v>
      </c>
    </row>
    <row r="11" spans="1:4" x14ac:dyDescent="0.2">
      <c r="A11" s="57"/>
      <c r="B11" s="57"/>
      <c r="C11" s="54"/>
      <c r="D11" s="44"/>
    </row>
    <row r="12" spans="1:4" x14ac:dyDescent="0.2">
      <c r="A12" s="57" t="s">
        <v>94</v>
      </c>
      <c r="B12" s="58">
        <v>45760</v>
      </c>
      <c r="C12" s="54" t="s">
        <v>95</v>
      </c>
      <c r="D12" s="44" t="s">
        <v>20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&amp;C&amp;"-,Vet"&amp;14&amp;A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3"/>
  <sheetViews>
    <sheetView topLeftCell="A123" zoomScale="85" zoomScaleNormal="85" workbookViewId="0">
      <selection activeCell="A12" sqref="A12:F132"/>
    </sheetView>
  </sheetViews>
  <sheetFormatPr defaultRowHeight="15" x14ac:dyDescent="0.25"/>
  <cols>
    <col min="1" max="1" width="15.28515625" customWidth="1"/>
    <col min="2" max="2" width="76.42578125" bestFit="1" customWidth="1"/>
    <col min="3" max="3" width="15.7109375" style="25" customWidth="1"/>
    <col min="4" max="4" width="15.7109375" style="40" customWidth="1"/>
    <col min="5" max="6" width="15.7109375" customWidth="1"/>
    <col min="7" max="7" width="2.7109375" customWidth="1"/>
    <col min="8" max="8" width="59.140625" bestFit="1" customWidth="1"/>
  </cols>
  <sheetData>
    <row r="1" spans="1:6" ht="21" x14ac:dyDescent="0.35">
      <c r="A1" s="4" t="s">
        <v>5</v>
      </c>
      <c r="B1" s="5" t="s">
        <v>6</v>
      </c>
      <c r="C1" s="24">
        <v>2025</v>
      </c>
    </row>
    <row r="4" spans="1:6" ht="21" x14ac:dyDescent="0.35">
      <c r="A4" s="80" t="s">
        <v>21</v>
      </c>
      <c r="B4" s="80"/>
      <c r="C4" s="80"/>
      <c r="D4" s="80"/>
      <c r="E4" s="80"/>
      <c r="F4" s="80"/>
    </row>
    <row r="7" spans="1:6" x14ac:dyDescent="0.25">
      <c r="D7" s="41" t="s">
        <v>7</v>
      </c>
      <c r="E7" s="9">
        <v>45658</v>
      </c>
      <c r="F7" s="36">
        <v>649.19000000000005</v>
      </c>
    </row>
    <row r="8" spans="1:6" x14ac:dyDescent="0.25">
      <c r="F8" s="3"/>
    </row>
    <row r="9" spans="1:6" x14ac:dyDescent="0.25">
      <c r="A9" s="2" t="s">
        <v>8</v>
      </c>
      <c r="F9" s="3"/>
    </row>
    <row r="10" spans="1:6" x14ac:dyDescent="0.25">
      <c r="A10" s="2" t="s">
        <v>9</v>
      </c>
      <c r="B10" s="2" t="s">
        <v>2</v>
      </c>
      <c r="C10" s="26" t="s">
        <v>0</v>
      </c>
      <c r="D10" s="42" t="s">
        <v>10</v>
      </c>
      <c r="E10" s="2" t="s">
        <v>11</v>
      </c>
      <c r="F10" s="3"/>
    </row>
    <row r="11" spans="1:6" x14ac:dyDescent="0.25">
      <c r="A11" s="37"/>
      <c r="B11" s="11"/>
      <c r="C11" s="27"/>
      <c r="D11" s="43"/>
      <c r="E11" s="11"/>
      <c r="F11" s="3"/>
    </row>
    <row r="12" spans="1:6" x14ac:dyDescent="0.25">
      <c r="A12" s="1">
        <v>45659</v>
      </c>
      <c r="B12" t="s">
        <v>51</v>
      </c>
      <c r="C12" s="27" t="s">
        <v>99</v>
      </c>
      <c r="D12" s="31">
        <v>1500</v>
      </c>
      <c r="E12" s="31"/>
      <c r="F12" s="3">
        <f>$F$7-E12+D12</f>
        <v>2149.19</v>
      </c>
    </row>
    <row r="13" spans="1:6" x14ac:dyDescent="0.25">
      <c r="A13" s="1">
        <v>45660</v>
      </c>
      <c r="B13" t="s">
        <v>60</v>
      </c>
      <c r="C13" s="27" t="s">
        <v>32</v>
      </c>
      <c r="D13" s="31"/>
      <c r="E13" s="31">
        <v>678</v>
      </c>
      <c r="F13" s="3">
        <f t="shared" ref="F13:F76" si="0">F12-E13+D13</f>
        <v>1471.19</v>
      </c>
    </row>
    <row r="14" spans="1:6" x14ac:dyDescent="0.25">
      <c r="A14" s="1">
        <v>45660</v>
      </c>
      <c r="B14" t="s">
        <v>96</v>
      </c>
      <c r="C14" s="27">
        <v>7203920</v>
      </c>
      <c r="D14" s="31"/>
      <c r="E14" s="31">
        <v>18.149999999999999</v>
      </c>
      <c r="F14" s="3">
        <f t="shared" si="0"/>
        <v>1453.04</v>
      </c>
    </row>
    <row r="15" spans="1:6" x14ac:dyDescent="0.25">
      <c r="A15" s="1">
        <v>45664</v>
      </c>
      <c r="B15" t="s">
        <v>143</v>
      </c>
      <c r="C15" s="27">
        <v>7203920</v>
      </c>
      <c r="D15" s="31"/>
      <c r="E15" s="31">
        <v>359</v>
      </c>
      <c r="F15" s="3">
        <f t="shared" si="0"/>
        <v>1094.04</v>
      </c>
    </row>
    <row r="16" spans="1:6" x14ac:dyDescent="0.25">
      <c r="A16" s="1">
        <v>45670</v>
      </c>
      <c r="B16" t="s">
        <v>51</v>
      </c>
      <c r="C16" s="27" t="s">
        <v>99</v>
      </c>
      <c r="D16" s="31">
        <v>1000</v>
      </c>
      <c r="E16" s="31"/>
      <c r="F16" s="3">
        <f t="shared" si="0"/>
        <v>2094.04</v>
      </c>
    </row>
    <row r="17" spans="1:8" x14ac:dyDescent="0.25">
      <c r="A17" s="1">
        <v>45670</v>
      </c>
      <c r="B17" t="s">
        <v>51</v>
      </c>
      <c r="C17" s="27" t="s">
        <v>99</v>
      </c>
      <c r="D17" s="31">
        <v>1000</v>
      </c>
      <c r="E17" s="31"/>
      <c r="F17" s="3">
        <f t="shared" si="0"/>
        <v>3094.04</v>
      </c>
    </row>
    <row r="18" spans="1:8" x14ac:dyDescent="0.25">
      <c r="A18" s="1">
        <v>45672</v>
      </c>
      <c r="B18" t="s">
        <v>144</v>
      </c>
      <c r="C18" s="27">
        <v>7203920</v>
      </c>
      <c r="D18" s="31"/>
      <c r="E18" s="31">
        <v>298</v>
      </c>
      <c r="F18" s="3">
        <f t="shared" si="0"/>
        <v>2796.04</v>
      </c>
    </row>
    <row r="19" spans="1:8" x14ac:dyDescent="0.25">
      <c r="A19" s="1">
        <v>45685</v>
      </c>
      <c r="B19" t="s">
        <v>70</v>
      </c>
      <c r="C19" s="27" t="s">
        <v>32</v>
      </c>
      <c r="D19" s="31">
        <v>558.88</v>
      </c>
      <c r="E19" s="31"/>
      <c r="F19" s="3">
        <f t="shared" si="0"/>
        <v>3354.92</v>
      </c>
    </row>
    <row r="20" spans="1:8" x14ac:dyDescent="0.25">
      <c r="A20" s="1">
        <v>45686</v>
      </c>
      <c r="B20" t="s">
        <v>67</v>
      </c>
      <c r="C20" s="27" t="s">
        <v>32</v>
      </c>
      <c r="D20" s="31"/>
      <c r="E20" s="31">
        <v>162.96</v>
      </c>
      <c r="F20" s="3">
        <f t="shared" si="0"/>
        <v>3191.96</v>
      </c>
    </row>
    <row r="21" spans="1:8" x14ac:dyDescent="0.25">
      <c r="A21" s="1">
        <v>45686</v>
      </c>
      <c r="B21" t="s">
        <v>53</v>
      </c>
      <c r="C21" s="27">
        <v>7203920</v>
      </c>
      <c r="D21" s="31"/>
      <c r="E21" s="31">
        <v>30.8</v>
      </c>
      <c r="F21" s="3">
        <f t="shared" si="0"/>
        <v>3161.16</v>
      </c>
    </row>
    <row r="22" spans="1:8" x14ac:dyDescent="0.25">
      <c r="A22" s="1">
        <v>45687</v>
      </c>
      <c r="B22" t="s">
        <v>59</v>
      </c>
      <c r="C22" s="27" t="s">
        <v>32</v>
      </c>
      <c r="D22" s="31"/>
      <c r="E22" s="31">
        <v>1072.5</v>
      </c>
      <c r="F22" s="3">
        <f t="shared" si="0"/>
        <v>2088.66</v>
      </c>
    </row>
    <row r="23" spans="1:8" x14ac:dyDescent="0.25">
      <c r="A23" s="1">
        <v>45687</v>
      </c>
      <c r="B23" t="s">
        <v>61</v>
      </c>
      <c r="C23" s="27" t="s">
        <v>32</v>
      </c>
      <c r="D23" s="31"/>
      <c r="E23" s="31">
        <v>590</v>
      </c>
      <c r="F23" s="3">
        <f t="shared" si="0"/>
        <v>1498.6599999999999</v>
      </c>
    </row>
    <row r="24" spans="1:8" x14ac:dyDescent="0.25">
      <c r="A24" s="1">
        <v>45687</v>
      </c>
      <c r="B24" t="s">
        <v>65</v>
      </c>
      <c r="C24" s="27" t="s">
        <v>32</v>
      </c>
      <c r="D24" s="31"/>
      <c r="E24" s="31">
        <v>200</v>
      </c>
      <c r="F24" s="3">
        <f t="shared" si="0"/>
        <v>1298.6599999999999</v>
      </c>
    </row>
    <row r="25" spans="1:8" x14ac:dyDescent="0.25">
      <c r="A25" s="1">
        <v>45689</v>
      </c>
      <c r="B25" t="s">
        <v>54</v>
      </c>
      <c r="C25" s="27" t="s">
        <v>32</v>
      </c>
      <c r="D25" s="31"/>
      <c r="E25" s="31">
        <v>9.6</v>
      </c>
      <c r="F25" s="3">
        <f t="shared" si="0"/>
        <v>1289.06</v>
      </c>
      <c r="H25" s="3"/>
    </row>
    <row r="26" spans="1:8" x14ac:dyDescent="0.25">
      <c r="A26" s="1">
        <v>45689</v>
      </c>
      <c r="B26" t="s">
        <v>55</v>
      </c>
      <c r="C26" s="27" t="s">
        <v>32</v>
      </c>
      <c r="D26" s="31"/>
      <c r="E26" s="31">
        <v>7.9</v>
      </c>
      <c r="F26" s="3">
        <f t="shared" si="0"/>
        <v>1281.1599999999999</v>
      </c>
    </row>
    <row r="27" spans="1:8" x14ac:dyDescent="0.25">
      <c r="A27" s="1">
        <v>45689</v>
      </c>
      <c r="B27" t="s">
        <v>56</v>
      </c>
      <c r="C27" s="27" t="s">
        <v>32</v>
      </c>
      <c r="D27" s="31"/>
      <c r="E27" s="31">
        <v>4.4000000000000004</v>
      </c>
      <c r="F27" s="3">
        <f t="shared" si="0"/>
        <v>1276.7599999999998</v>
      </c>
    </row>
    <row r="28" spans="1:8" x14ac:dyDescent="0.25">
      <c r="A28" s="1">
        <v>45689</v>
      </c>
      <c r="B28" t="s">
        <v>57</v>
      </c>
      <c r="C28" s="27" t="s">
        <v>32</v>
      </c>
      <c r="D28" s="31"/>
      <c r="E28" s="31">
        <v>3.2</v>
      </c>
      <c r="F28" s="3">
        <f t="shared" si="0"/>
        <v>1273.5599999999997</v>
      </c>
    </row>
    <row r="29" spans="1:8" x14ac:dyDescent="0.25">
      <c r="A29" s="1">
        <v>45689</v>
      </c>
      <c r="B29" t="s">
        <v>58</v>
      </c>
      <c r="C29" s="27" t="s">
        <v>32</v>
      </c>
      <c r="D29" s="31"/>
      <c r="E29" s="31">
        <v>2.2999999999999998</v>
      </c>
      <c r="F29" s="3">
        <f t="shared" si="0"/>
        <v>1271.2599999999998</v>
      </c>
    </row>
    <row r="30" spans="1:8" x14ac:dyDescent="0.25">
      <c r="A30" s="1">
        <v>45692</v>
      </c>
      <c r="B30" t="s">
        <v>51</v>
      </c>
      <c r="C30" s="27" t="s">
        <v>99</v>
      </c>
      <c r="D30" s="31">
        <v>750</v>
      </c>
      <c r="E30" s="31"/>
      <c r="F30" s="3">
        <f t="shared" si="0"/>
        <v>2021.2599999999998</v>
      </c>
    </row>
    <row r="31" spans="1:8" x14ac:dyDescent="0.25">
      <c r="A31" s="1">
        <v>45693</v>
      </c>
      <c r="B31" t="s">
        <v>64</v>
      </c>
      <c r="C31" s="27" t="s">
        <v>32</v>
      </c>
      <c r="D31" s="31"/>
      <c r="E31" s="31">
        <v>250</v>
      </c>
      <c r="F31" s="3">
        <f t="shared" si="0"/>
        <v>1771.2599999999998</v>
      </c>
    </row>
    <row r="32" spans="1:8" x14ac:dyDescent="0.25">
      <c r="A32" s="1">
        <v>45716</v>
      </c>
      <c r="B32" t="s">
        <v>145</v>
      </c>
      <c r="C32" s="27">
        <v>7203920</v>
      </c>
      <c r="D32" s="31"/>
      <c r="E32" s="31">
        <v>67.5</v>
      </c>
      <c r="F32" s="3">
        <f t="shared" si="0"/>
        <v>1703.7599999999998</v>
      </c>
    </row>
    <row r="33" spans="1:6" x14ac:dyDescent="0.25">
      <c r="A33" s="1">
        <v>45728</v>
      </c>
      <c r="B33" t="s">
        <v>69</v>
      </c>
      <c r="C33" s="27" t="s">
        <v>33</v>
      </c>
      <c r="D33" s="31"/>
      <c r="E33" s="31">
        <v>110.5</v>
      </c>
      <c r="F33" s="3">
        <f t="shared" si="0"/>
        <v>1593.2599999999998</v>
      </c>
    </row>
    <row r="34" spans="1:6" x14ac:dyDescent="0.25">
      <c r="A34" s="1">
        <v>45732</v>
      </c>
      <c r="B34" t="s">
        <v>98</v>
      </c>
      <c r="C34" s="27">
        <v>7203920</v>
      </c>
      <c r="D34" s="31"/>
      <c r="E34" s="31">
        <v>11.8</v>
      </c>
      <c r="F34" s="3">
        <f t="shared" si="0"/>
        <v>1581.4599999999998</v>
      </c>
    </row>
    <row r="35" spans="1:6" x14ac:dyDescent="0.25">
      <c r="A35" s="1">
        <v>45736</v>
      </c>
      <c r="B35" t="s">
        <v>68</v>
      </c>
      <c r="C35" s="27" t="s">
        <v>94</v>
      </c>
      <c r="D35" s="31"/>
      <c r="E35" s="31">
        <v>145</v>
      </c>
      <c r="F35" s="3">
        <f t="shared" si="0"/>
        <v>1436.4599999999998</v>
      </c>
    </row>
    <row r="36" spans="1:6" x14ac:dyDescent="0.25">
      <c r="A36" s="1">
        <v>45737</v>
      </c>
      <c r="B36" t="s">
        <v>93</v>
      </c>
      <c r="C36" s="27">
        <v>7203920</v>
      </c>
      <c r="D36" s="31"/>
      <c r="E36" s="31">
        <v>49.95</v>
      </c>
      <c r="F36" s="3">
        <f t="shared" si="0"/>
        <v>1386.5099999999998</v>
      </c>
    </row>
    <row r="37" spans="1:6" x14ac:dyDescent="0.25">
      <c r="A37" s="1">
        <v>45741</v>
      </c>
      <c r="B37" t="s">
        <v>92</v>
      </c>
      <c r="C37" s="27" t="s">
        <v>33</v>
      </c>
      <c r="D37" s="31">
        <v>658.94</v>
      </c>
      <c r="E37" s="31"/>
      <c r="F37" s="3">
        <f t="shared" si="0"/>
        <v>2045.4499999999998</v>
      </c>
    </row>
    <row r="38" spans="1:6" x14ac:dyDescent="0.25">
      <c r="A38" s="1">
        <v>45743</v>
      </c>
      <c r="B38" t="s">
        <v>66</v>
      </c>
      <c r="C38" s="27" t="s">
        <v>33</v>
      </c>
      <c r="D38" s="31"/>
      <c r="E38" s="31">
        <v>200</v>
      </c>
      <c r="F38" s="3">
        <f t="shared" si="0"/>
        <v>1845.4499999999998</v>
      </c>
    </row>
    <row r="39" spans="1:6" x14ac:dyDescent="0.25">
      <c r="A39" s="1">
        <v>45743</v>
      </c>
      <c r="B39" t="s">
        <v>52</v>
      </c>
      <c r="C39" s="27">
        <v>7203920</v>
      </c>
      <c r="D39" s="31"/>
      <c r="E39" s="31">
        <v>75.5</v>
      </c>
      <c r="F39" s="3">
        <f t="shared" si="0"/>
        <v>1769.9499999999998</v>
      </c>
    </row>
    <row r="40" spans="1:6" x14ac:dyDescent="0.25">
      <c r="A40" s="1">
        <v>45745</v>
      </c>
      <c r="B40" t="s">
        <v>100</v>
      </c>
      <c r="C40" s="27">
        <v>7203920</v>
      </c>
      <c r="D40" s="31">
        <v>100</v>
      </c>
      <c r="E40" s="31"/>
      <c r="F40" s="3">
        <f t="shared" si="0"/>
        <v>1869.9499999999998</v>
      </c>
    </row>
    <row r="41" spans="1:6" x14ac:dyDescent="0.25">
      <c r="A41" s="1">
        <v>45745</v>
      </c>
      <c r="B41" t="s">
        <v>75</v>
      </c>
      <c r="C41" s="27" t="s">
        <v>33</v>
      </c>
      <c r="D41" s="31"/>
      <c r="E41" s="31">
        <v>4.4000000000000004</v>
      </c>
      <c r="F41" s="3">
        <f t="shared" si="0"/>
        <v>1865.5499999999997</v>
      </c>
    </row>
    <row r="42" spans="1:6" x14ac:dyDescent="0.25">
      <c r="A42" s="1">
        <v>45745</v>
      </c>
      <c r="B42" t="s">
        <v>76</v>
      </c>
      <c r="C42" s="27" t="s">
        <v>33</v>
      </c>
      <c r="D42" s="31"/>
      <c r="E42" s="31">
        <v>19.2</v>
      </c>
      <c r="F42" s="3">
        <f t="shared" si="0"/>
        <v>1846.3499999999997</v>
      </c>
    </row>
    <row r="43" spans="1:6" x14ac:dyDescent="0.25">
      <c r="A43" s="1">
        <v>45745</v>
      </c>
      <c r="B43" t="s">
        <v>77</v>
      </c>
      <c r="C43" s="27" t="s">
        <v>33</v>
      </c>
      <c r="D43" s="31"/>
      <c r="E43" s="31">
        <v>2.4</v>
      </c>
      <c r="F43" s="3">
        <f t="shared" si="0"/>
        <v>1843.9499999999996</v>
      </c>
    </row>
    <row r="44" spans="1:6" x14ac:dyDescent="0.25">
      <c r="A44" s="1">
        <v>45745</v>
      </c>
      <c r="B44" t="s">
        <v>78</v>
      </c>
      <c r="C44" s="27" t="s">
        <v>33</v>
      </c>
      <c r="D44" s="31"/>
      <c r="E44" s="31">
        <v>6.6</v>
      </c>
      <c r="F44" s="3">
        <f t="shared" si="0"/>
        <v>1837.3499999999997</v>
      </c>
    </row>
    <row r="45" spans="1:6" x14ac:dyDescent="0.25">
      <c r="A45" s="1">
        <v>45745</v>
      </c>
      <c r="B45" t="s">
        <v>79</v>
      </c>
      <c r="C45" s="27" t="s">
        <v>33</v>
      </c>
      <c r="D45" s="31"/>
      <c r="E45" s="31">
        <v>5</v>
      </c>
      <c r="F45" s="3">
        <f t="shared" si="0"/>
        <v>1832.3499999999997</v>
      </c>
    </row>
    <row r="46" spans="1:6" x14ac:dyDescent="0.25">
      <c r="A46" s="1">
        <v>45745</v>
      </c>
      <c r="B46" t="s">
        <v>80</v>
      </c>
      <c r="C46" s="27" t="s">
        <v>33</v>
      </c>
      <c r="D46" s="31"/>
      <c r="E46" s="31">
        <v>16</v>
      </c>
      <c r="F46" s="3">
        <f t="shared" si="0"/>
        <v>1816.3499999999997</v>
      </c>
    </row>
    <row r="47" spans="1:6" x14ac:dyDescent="0.25">
      <c r="A47" s="1">
        <v>45745</v>
      </c>
      <c r="B47" t="s">
        <v>81</v>
      </c>
      <c r="C47" s="27" t="s">
        <v>33</v>
      </c>
      <c r="D47" s="31"/>
      <c r="E47" s="31">
        <v>7</v>
      </c>
      <c r="F47" s="3">
        <f t="shared" si="0"/>
        <v>1809.3499999999997</v>
      </c>
    </row>
    <row r="48" spans="1:6" x14ac:dyDescent="0.25">
      <c r="A48" s="1">
        <v>45745</v>
      </c>
      <c r="B48" t="s">
        <v>82</v>
      </c>
      <c r="C48" s="27" t="s">
        <v>33</v>
      </c>
      <c r="D48" s="31"/>
      <c r="E48" s="31">
        <v>2.2999999999999998</v>
      </c>
      <c r="F48" s="3">
        <f t="shared" si="0"/>
        <v>1807.0499999999997</v>
      </c>
    </row>
    <row r="49" spans="1:6" x14ac:dyDescent="0.25">
      <c r="A49" s="1">
        <v>45745</v>
      </c>
      <c r="B49" t="s">
        <v>84</v>
      </c>
      <c r="C49" s="27" t="s">
        <v>33</v>
      </c>
      <c r="D49" s="31"/>
      <c r="E49" s="31">
        <v>7.9</v>
      </c>
      <c r="F49" s="3">
        <f t="shared" si="0"/>
        <v>1799.1499999999996</v>
      </c>
    </row>
    <row r="50" spans="1:6" x14ac:dyDescent="0.25">
      <c r="A50" s="1">
        <v>45745</v>
      </c>
      <c r="B50" t="s">
        <v>83</v>
      </c>
      <c r="C50" s="27" t="s">
        <v>33</v>
      </c>
      <c r="D50" s="31"/>
      <c r="E50" s="31">
        <v>3.2</v>
      </c>
      <c r="F50" s="3">
        <f t="shared" si="0"/>
        <v>1795.9499999999996</v>
      </c>
    </row>
    <row r="51" spans="1:6" x14ac:dyDescent="0.25">
      <c r="A51" s="1">
        <v>45745</v>
      </c>
      <c r="B51" t="s">
        <v>86</v>
      </c>
      <c r="C51" s="27">
        <v>7203920</v>
      </c>
      <c r="D51" s="31"/>
      <c r="E51" s="31">
        <v>16.690000000000001</v>
      </c>
      <c r="F51" s="3">
        <f t="shared" si="0"/>
        <v>1779.2599999999995</v>
      </c>
    </row>
    <row r="52" spans="1:6" x14ac:dyDescent="0.25">
      <c r="A52" s="1">
        <v>45745</v>
      </c>
      <c r="B52" t="s">
        <v>85</v>
      </c>
      <c r="C52" s="27" t="s">
        <v>33</v>
      </c>
      <c r="D52" s="31"/>
      <c r="E52" s="31">
        <v>937.5</v>
      </c>
      <c r="F52" s="3">
        <f t="shared" si="0"/>
        <v>841.75999999999954</v>
      </c>
    </row>
    <row r="53" spans="1:6" x14ac:dyDescent="0.25">
      <c r="A53" s="1">
        <v>45745</v>
      </c>
      <c r="B53" t="s">
        <v>87</v>
      </c>
      <c r="C53" s="27" t="s">
        <v>33</v>
      </c>
      <c r="D53" s="31"/>
      <c r="E53" s="31">
        <v>285</v>
      </c>
      <c r="F53" s="3">
        <f t="shared" si="0"/>
        <v>556.75999999999954</v>
      </c>
    </row>
    <row r="54" spans="1:6" x14ac:dyDescent="0.25">
      <c r="A54" s="1">
        <v>45747</v>
      </c>
      <c r="B54" t="s">
        <v>142</v>
      </c>
      <c r="C54" s="27">
        <v>7203920</v>
      </c>
      <c r="D54" s="31"/>
      <c r="E54" s="31">
        <v>29.99</v>
      </c>
      <c r="F54" s="3">
        <f t="shared" si="0"/>
        <v>526.76999999999953</v>
      </c>
    </row>
    <row r="55" spans="1:6" x14ac:dyDescent="0.25">
      <c r="A55" s="1">
        <v>45748</v>
      </c>
      <c r="B55" t="s">
        <v>88</v>
      </c>
      <c r="C55" s="27" t="s">
        <v>99</v>
      </c>
      <c r="D55" s="31">
        <v>1500</v>
      </c>
      <c r="E55" s="31"/>
      <c r="F55" s="3">
        <f t="shared" si="0"/>
        <v>2026.7699999999995</v>
      </c>
    </row>
    <row r="56" spans="1:6" x14ac:dyDescent="0.25">
      <c r="A56" s="1">
        <v>45749</v>
      </c>
      <c r="B56" t="s">
        <v>89</v>
      </c>
      <c r="C56" s="27" t="s">
        <v>33</v>
      </c>
      <c r="D56" s="31"/>
      <c r="E56" s="31">
        <v>1072.5</v>
      </c>
      <c r="F56" s="3">
        <f t="shared" si="0"/>
        <v>954.26999999999953</v>
      </c>
    </row>
    <row r="57" spans="1:6" x14ac:dyDescent="0.25">
      <c r="A57" s="1">
        <v>45755</v>
      </c>
      <c r="B57" t="s">
        <v>101</v>
      </c>
      <c r="C57" s="27">
        <v>7203920</v>
      </c>
      <c r="D57" s="31">
        <v>1113.97</v>
      </c>
      <c r="E57" s="31"/>
      <c r="F57" s="3">
        <f t="shared" si="0"/>
        <v>2068.2399999999998</v>
      </c>
    </row>
    <row r="58" spans="1:6" x14ac:dyDescent="0.25">
      <c r="A58" s="1">
        <v>45761</v>
      </c>
      <c r="B58" t="s">
        <v>102</v>
      </c>
      <c r="C58" s="27">
        <v>7203920</v>
      </c>
      <c r="D58" s="31"/>
      <c r="E58" s="31">
        <v>1113.97</v>
      </c>
      <c r="F58" s="3">
        <f t="shared" ref="F58:F68" si="1">F57-E58+D58</f>
        <v>954.26999999999975</v>
      </c>
    </row>
    <row r="59" spans="1:6" x14ac:dyDescent="0.25">
      <c r="A59" s="1">
        <v>45762</v>
      </c>
      <c r="B59" t="s">
        <v>90</v>
      </c>
      <c r="C59" s="27" t="s">
        <v>94</v>
      </c>
      <c r="D59" s="31"/>
      <c r="E59" s="31">
        <v>16.600000000000001</v>
      </c>
      <c r="F59" s="3">
        <f t="shared" si="1"/>
        <v>937.66999999999973</v>
      </c>
    </row>
    <row r="60" spans="1:6" x14ac:dyDescent="0.25">
      <c r="A60" s="1">
        <v>45762</v>
      </c>
      <c r="B60" t="s">
        <v>91</v>
      </c>
      <c r="C60" s="27" t="s">
        <v>94</v>
      </c>
      <c r="D60" s="31">
        <v>539.33000000000004</v>
      </c>
      <c r="E60" s="31"/>
      <c r="F60" s="3">
        <f t="shared" si="1"/>
        <v>1476.9999999999998</v>
      </c>
    </row>
    <row r="61" spans="1:6" x14ac:dyDescent="0.25">
      <c r="A61" s="1">
        <v>45762</v>
      </c>
      <c r="B61" t="s">
        <v>88</v>
      </c>
      <c r="C61" s="27" t="s">
        <v>99</v>
      </c>
      <c r="D61" s="31">
        <v>1000</v>
      </c>
      <c r="E61" s="31"/>
      <c r="F61" s="3">
        <f t="shared" si="1"/>
        <v>2477</v>
      </c>
    </row>
    <row r="62" spans="1:6" x14ac:dyDescent="0.25">
      <c r="A62" s="1">
        <v>45764</v>
      </c>
      <c r="B62" t="s">
        <v>73</v>
      </c>
      <c r="C62" s="27" t="s">
        <v>94</v>
      </c>
      <c r="D62" s="31"/>
      <c r="E62" s="31">
        <v>100</v>
      </c>
      <c r="F62" s="3">
        <f t="shared" si="1"/>
        <v>2377</v>
      </c>
    </row>
    <row r="63" spans="1:6" x14ac:dyDescent="0.25">
      <c r="A63" s="1">
        <v>45764</v>
      </c>
      <c r="B63" t="s">
        <v>72</v>
      </c>
      <c r="C63" s="27" t="s">
        <v>94</v>
      </c>
      <c r="D63" s="31"/>
      <c r="E63" s="31">
        <v>631.5</v>
      </c>
      <c r="F63" s="3">
        <f t="shared" si="1"/>
        <v>1745.5</v>
      </c>
    </row>
    <row r="64" spans="1:6" x14ac:dyDescent="0.25">
      <c r="A64" s="1">
        <v>45764</v>
      </c>
      <c r="B64" t="s">
        <v>74</v>
      </c>
      <c r="C64" s="27" t="s">
        <v>94</v>
      </c>
      <c r="D64" s="31"/>
      <c r="E64" s="31">
        <v>130.61000000000001</v>
      </c>
      <c r="F64" s="3">
        <f t="shared" si="1"/>
        <v>1614.8899999999999</v>
      </c>
    </row>
    <row r="65" spans="1:6" x14ac:dyDescent="0.25">
      <c r="A65" s="1">
        <v>45770</v>
      </c>
      <c r="B65" t="s">
        <v>106</v>
      </c>
      <c r="C65" s="27">
        <v>7203920</v>
      </c>
      <c r="D65" s="31"/>
      <c r="E65" s="31">
        <v>18.149999999999999</v>
      </c>
      <c r="F65" s="3">
        <f t="shared" si="1"/>
        <v>1596.7399999999998</v>
      </c>
    </row>
    <row r="66" spans="1:6" x14ac:dyDescent="0.25">
      <c r="A66" s="1">
        <v>45770</v>
      </c>
      <c r="B66" t="s">
        <v>107</v>
      </c>
      <c r="C66" s="27" t="s">
        <v>33</v>
      </c>
      <c r="D66" s="31"/>
      <c r="E66" s="31">
        <v>166.83</v>
      </c>
      <c r="F66" s="3">
        <f t="shared" si="1"/>
        <v>1429.9099999999999</v>
      </c>
    </row>
    <row r="67" spans="1:6" x14ac:dyDescent="0.25">
      <c r="A67" s="1">
        <v>45771</v>
      </c>
      <c r="B67" t="s">
        <v>108</v>
      </c>
      <c r="C67" s="27">
        <v>7203920</v>
      </c>
      <c r="D67" s="31"/>
      <c r="E67" s="31">
        <v>132.75</v>
      </c>
      <c r="F67" s="3">
        <f t="shared" si="1"/>
        <v>1297.1599999999999</v>
      </c>
    </row>
    <row r="68" spans="1:6" x14ac:dyDescent="0.25">
      <c r="A68" s="1"/>
      <c r="C68" s="27"/>
      <c r="D68" s="31"/>
      <c r="E68" s="31"/>
      <c r="F68" s="3">
        <f t="shared" si="1"/>
        <v>1297.1599999999999</v>
      </c>
    </row>
    <row r="69" spans="1:6" hidden="1" x14ac:dyDescent="0.25">
      <c r="A69" s="1"/>
      <c r="C69" s="27"/>
      <c r="D69" s="31"/>
      <c r="E69" s="31"/>
      <c r="F69" s="3">
        <f t="shared" si="0"/>
        <v>1297.1599999999999</v>
      </c>
    </row>
    <row r="70" spans="1:6" hidden="1" x14ac:dyDescent="0.25">
      <c r="A70" s="1"/>
      <c r="C70" s="27"/>
      <c r="D70" s="31"/>
      <c r="E70" s="31"/>
      <c r="F70" s="3">
        <f t="shared" si="0"/>
        <v>1297.1599999999999</v>
      </c>
    </row>
    <row r="71" spans="1:6" hidden="1" x14ac:dyDescent="0.25">
      <c r="A71" s="1"/>
      <c r="C71" s="27"/>
      <c r="D71" s="31"/>
      <c r="E71" s="31"/>
      <c r="F71" s="3">
        <f t="shared" si="0"/>
        <v>1297.1599999999999</v>
      </c>
    </row>
    <row r="72" spans="1:6" hidden="1" x14ac:dyDescent="0.25">
      <c r="A72" s="1"/>
      <c r="C72" s="27"/>
      <c r="D72" s="31"/>
      <c r="E72" s="31"/>
      <c r="F72" s="3">
        <f t="shared" si="0"/>
        <v>1297.1599999999999</v>
      </c>
    </row>
    <row r="73" spans="1:6" hidden="1" x14ac:dyDescent="0.25">
      <c r="A73" s="1"/>
      <c r="C73" s="27"/>
      <c r="D73" s="31"/>
      <c r="E73" s="31"/>
      <c r="F73" s="3">
        <f t="shared" si="0"/>
        <v>1297.1599999999999</v>
      </c>
    </row>
    <row r="74" spans="1:6" hidden="1" x14ac:dyDescent="0.25">
      <c r="A74" s="1"/>
      <c r="C74" s="27"/>
      <c r="D74" s="31"/>
      <c r="E74" s="31"/>
      <c r="F74" s="3">
        <f t="shared" si="0"/>
        <v>1297.1599999999999</v>
      </c>
    </row>
    <row r="75" spans="1:6" hidden="1" x14ac:dyDescent="0.25">
      <c r="A75" s="1"/>
      <c r="C75" s="27"/>
      <c r="D75" s="31"/>
      <c r="E75" s="31"/>
      <c r="F75" s="3">
        <f t="shared" si="0"/>
        <v>1297.1599999999999</v>
      </c>
    </row>
    <row r="76" spans="1:6" hidden="1" x14ac:dyDescent="0.25">
      <c r="A76" s="1"/>
      <c r="C76" s="27"/>
      <c r="D76" s="31"/>
      <c r="E76" s="31"/>
      <c r="F76" s="3">
        <f t="shared" si="0"/>
        <v>1297.1599999999999</v>
      </c>
    </row>
    <row r="77" spans="1:6" hidden="1" x14ac:dyDescent="0.25">
      <c r="A77" s="1"/>
      <c r="C77" s="27"/>
      <c r="D77" s="31"/>
      <c r="E77" s="31"/>
      <c r="F77" s="3">
        <f t="shared" ref="F77:F83" si="2">F76-E77+D77</f>
        <v>1297.1599999999999</v>
      </c>
    </row>
    <row r="78" spans="1:6" hidden="1" x14ac:dyDescent="0.25">
      <c r="A78" s="1"/>
      <c r="C78" s="27"/>
      <c r="D78" s="31"/>
      <c r="E78" s="31"/>
      <c r="F78" s="3">
        <f t="shared" si="2"/>
        <v>1297.1599999999999</v>
      </c>
    </row>
    <row r="79" spans="1:6" hidden="1" x14ac:dyDescent="0.25">
      <c r="A79" s="1"/>
      <c r="C79" s="27"/>
      <c r="D79" s="31"/>
      <c r="E79" s="31"/>
      <c r="F79" s="3">
        <f t="shared" si="2"/>
        <v>1297.1599999999999</v>
      </c>
    </row>
    <row r="80" spans="1:6" hidden="1" x14ac:dyDescent="0.25">
      <c r="A80" s="1"/>
      <c r="C80" s="27"/>
      <c r="D80" s="31"/>
      <c r="E80" s="31"/>
      <c r="F80" s="3">
        <f t="shared" si="2"/>
        <v>1297.1599999999999</v>
      </c>
    </row>
    <row r="81" spans="1:12" hidden="1" x14ac:dyDescent="0.25">
      <c r="A81" s="1"/>
      <c r="C81" s="27"/>
      <c r="D81" s="31"/>
      <c r="E81" s="31"/>
      <c r="F81" s="3">
        <f t="shared" si="2"/>
        <v>1297.1599999999999</v>
      </c>
    </row>
    <row r="82" spans="1:12" hidden="1" x14ac:dyDescent="0.25">
      <c r="A82" s="1"/>
      <c r="C82" s="27"/>
      <c r="D82" s="31"/>
      <c r="E82" s="31"/>
      <c r="F82" s="3">
        <f t="shared" si="2"/>
        <v>1297.1599999999999</v>
      </c>
    </row>
    <row r="83" spans="1:12" hidden="1" x14ac:dyDescent="0.25">
      <c r="C83" s="27"/>
      <c r="D83" s="31"/>
      <c r="E83" s="31"/>
      <c r="F83" s="3">
        <f t="shared" si="2"/>
        <v>1297.1599999999999</v>
      </c>
    </row>
    <row r="84" spans="1:12" x14ac:dyDescent="0.25">
      <c r="C84" s="27"/>
      <c r="F84" s="3"/>
    </row>
    <row r="85" spans="1:12" x14ac:dyDescent="0.25">
      <c r="A85" s="9"/>
      <c r="B85" s="9"/>
      <c r="C85" s="28"/>
      <c r="D85" s="41" t="s">
        <v>12</v>
      </c>
      <c r="E85" s="9">
        <v>45777</v>
      </c>
      <c r="F85" s="8">
        <f>F83</f>
        <v>1297.1599999999999</v>
      </c>
    </row>
    <row r="86" spans="1:12" x14ac:dyDescent="0.25">
      <c r="C86" s="27"/>
      <c r="F86" s="3"/>
    </row>
    <row r="87" spans="1:12" x14ac:dyDescent="0.25">
      <c r="A87" s="1"/>
      <c r="C87" s="27"/>
      <c r="D87" s="42" t="s">
        <v>10</v>
      </c>
      <c r="E87" s="2" t="s">
        <v>11</v>
      </c>
      <c r="F87" s="3"/>
    </row>
    <row r="88" spans="1:12" x14ac:dyDescent="0.25">
      <c r="A88" s="1">
        <v>45779</v>
      </c>
      <c r="B88" t="s">
        <v>109</v>
      </c>
      <c r="C88" s="27" t="s">
        <v>94</v>
      </c>
      <c r="D88" s="31"/>
      <c r="E88" s="31">
        <v>200</v>
      </c>
      <c r="F88" s="31">
        <f>F85+D88-E88</f>
        <v>1097.1599999999999</v>
      </c>
    </row>
    <row r="89" spans="1:12" s="23" customFormat="1" x14ac:dyDescent="0.25">
      <c r="A89" s="1">
        <v>45784</v>
      </c>
      <c r="B89" t="s">
        <v>88</v>
      </c>
      <c r="C89" s="27" t="s">
        <v>99</v>
      </c>
      <c r="D89" s="31">
        <v>1000</v>
      </c>
      <c r="E89" s="31"/>
      <c r="F89" s="31">
        <f>F88+D89-E89</f>
        <v>2097.16</v>
      </c>
      <c r="G89"/>
    </row>
    <row r="90" spans="1:12" s="23" customFormat="1" x14ac:dyDescent="0.25">
      <c r="A90" s="1">
        <v>45792</v>
      </c>
      <c r="B90" t="s">
        <v>110</v>
      </c>
      <c r="C90" s="27" t="s">
        <v>34</v>
      </c>
      <c r="D90" s="31">
        <v>390</v>
      </c>
      <c r="E90" s="31"/>
      <c r="F90" s="31">
        <f t="shared" ref="F90:F107" si="3">F89+D90-E90</f>
        <v>2487.16</v>
      </c>
      <c r="G90"/>
    </row>
    <row r="91" spans="1:12" s="23" customFormat="1" x14ac:dyDescent="0.25">
      <c r="A91" s="1">
        <v>45792</v>
      </c>
      <c r="B91" t="s">
        <v>111</v>
      </c>
      <c r="C91" s="27" t="s">
        <v>34</v>
      </c>
      <c r="D91" s="31">
        <v>252</v>
      </c>
      <c r="E91" s="31"/>
      <c r="F91" s="31">
        <f t="shared" si="3"/>
        <v>2739.16</v>
      </c>
      <c r="G91"/>
    </row>
    <row r="92" spans="1:12" x14ac:dyDescent="0.25">
      <c r="A92" s="1">
        <v>45794</v>
      </c>
      <c r="B92" t="s">
        <v>112</v>
      </c>
      <c r="C92" s="27" t="s">
        <v>34</v>
      </c>
      <c r="D92" s="31">
        <v>360</v>
      </c>
      <c r="E92" s="31"/>
      <c r="F92" s="31">
        <f t="shared" si="3"/>
        <v>3099.16</v>
      </c>
      <c r="H92" s="23"/>
      <c r="I92" s="23"/>
      <c r="J92" s="23"/>
      <c r="K92" s="23"/>
      <c r="L92" s="23"/>
    </row>
    <row r="93" spans="1:12" s="23" customFormat="1" x14ac:dyDescent="0.25">
      <c r="A93" s="1">
        <v>45794</v>
      </c>
      <c r="B93" t="s">
        <v>113</v>
      </c>
      <c r="C93" s="27" t="s">
        <v>34</v>
      </c>
      <c r="D93" s="31">
        <v>156</v>
      </c>
      <c r="E93" s="31"/>
      <c r="F93" s="31">
        <f t="shared" si="3"/>
        <v>3255.16</v>
      </c>
      <c r="G93"/>
    </row>
    <row r="94" spans="1:12" s="23" customFormat="1" x14ac:dyDescent="0.25">
      <c r="A94" s="1">
        <v>45794</v>
      </c>
      <c r="B94" t="s">
        <v>114</v>
      </c>
      <c r="C94" s="27" t="s">
        <v>34</v>
      </c>
      <c r="D94" s="31">
        <v>288</v>
      </c>
      <c r="E94" s="31"/>
      <c r="F94" s="31">
        <f t="shared" si="3"/>
        <v>3543.16</v>
      </c>
      <c r="G94"/>
      <c r="H94" s="3"/>
      <c r="I94"/>
      <c r="J94"/>
      <c r="K94"/>
      <c r="L94"/>
    </row>
    <row r="95" spans="1:12" x14ac:dyDescent="0.25">
      <c r="A95" s="1">
        <v>45795</v>
      </c>
      <c r="B95" t="s">
        <v>115</v>
      </c>
      <c r="C95" s="27" t="s">
        <v>34</v>
      </c>
      <c r="D95" s="31">
        <v>57</v>
      </c>
      <c r="E95" s="31"/>
      <c r="F95" s="31">
        <f t="shared" si="3"/>
        <v>3600.16</v>
      </c>
      <c r="H95" s="3"/>
    </row>
    <row r="96" spans="1:12" s="23" customFormat="1" x14ac:dyDescent="0.25">
      <c r="A96" s="1">
        <v>45796</v>
      </c>
      <c r="B96" t="s">
        <v>116</v>
      </c>
      <c r="C96" s="27" t="s">
        <v>34</v>
      </c>
      <c r="D96" s="31">
        <v>141</v>
      </c>
      <c r="E96" s="31"/>
      <c r="F96" s="31">
        <f t="shared" si="3"/>
        <v>3741.16</v>
      </c>
      <c r="G96"/>
      <c r="H96" s="30"/>
    </row>
    <row r="97" spans="1:8" s="23" customFormat="1" x14ac:dyDescent="0.25">
      <c r="A97" s="1">
        <v>45796</v>
      </c>
      <c r="B97" t="s">
        <v>117</v>
      </c>
      <c r="C97" s="27" t="s">
        <v>34</v>
      </c>
      <c r="D97" s="31"/>
      <c r="E97" s="31">
        <v>384</v>
      </c>
      <c r="F97" s="31">
        <f t="shared" si="3"/>
        <v>3357.16</v>
      </c>
      <c r="G97"/>
      <c r="H97" s="30"/>
    </row>
    <row r="98" spans="1:8" s="23" customFormat="1" x14ac:dyDescent="0.25">
      <c r="A98" s="1">
        <v>45796</v>
      </c>
      <c r="B98" t="s">
        <v>118</v>
      </c>
      <c r="C98" s="27" t="s">
        <v>34</v>
      </c>
      <c r="D98" s="31">
        <v>228</v>
      </c>
      <c r="E98" s="31"/>
      <c r="F98" s="31">
        <f t="shared" si="3"/>
        <v>3585.16</v>
      </c>
      <c r="G98"/>
      <c r="H98" s="30"/>
    </row>
    <row r="99" spans="1:8" s="23" customFormat="1" x14ac:dyDescent="0.25">
      <c r="A99" s="1">
        <v>45797</v>
      </c>
      <c r="B99" t="s">
        <v>120</v>
      </c>
      <c r="C99" s="27" t="s">
        <v>34</v>
      </c>
      <c r="D99" s="31">
        <v>300</v>
      </c>
      <c r="E99" s="31"/>
      <c r="F99" s="31">
        <f t="shared" si="3"/>
        <v>3885.16</v>
      </c>
      <c r="G99"/>
      <c r="H99" s="30"/>
    </row>
    <row r="100" spans="1:8" s="23" customFormat="1" x14ac:dyDescent="0.25">
      <c r="A100" s="1">
        <v>45803</v>
      </c>
      <c r="B100" t="s">
        <v>121</v>
      </c>
      <c r="C100" s="27" t="s">
        <v>34</v>
      </c>
      <c r="D100" s="31">
        <v>300</v>
      </c>
      <c r="E100" s="31"/>
      <c r="F100" s="31">
        <f t="shared" si="3"/>
        <v>4185.16</v>
      </c>
      <c r="G100"/>
      <c r="H100" s="30"/>
    </row>
    <row r="101" spans="1:8" s="23" customFormat="1" x14ac:dyDescent="0.25">
      <c r="A101" s="1">
        <v>45803</v>
      </c>
      <c r="B101" t="s">
        <v>119</v>
      </c>
      <c r="C101" s="27" t="s">
        <v>34</v>
      </c>
      <c r="D101" s="31">
        <v>756</v>
      </c>
      <c r="E101" s="31"/>
      <c r="F101" s="31">
        <f t="shared" si="3"/>
        <v>4941.16</v>
      </c>
      <c r="G101"/>
      <c r="H101" s="30"/>
    </row>
    <row r="102" spans="1:8" s="23" customFormat="1" x14ac:dyDescent="0.25">
      <c r="A102" s="1">
        <v>45804</v>
      </c>
      <c r="B102" t="s">
        <v>122</v>
      </c>
      <c r="C102" s="27" t="s">
        <v>34</v>
      </c>
      <c r="D102" s="31">
        <v>651</v>
      </c>
      <c r="E102" s="31"/>
      <c r="F102" s="31">
        <f t="shared" si="3"/>
        <v>5592.16</v>
      </c>
      <c r="G102"/>
      <c r="H102" s="30"/>
    </row>
    <row r="103" spans="1:8" s="23" customFormat="1" x14ac:dyDescent="0.25">
      <c r="A103" s="1">
        <v>45804</v>
      </c>
      <c r="B103" t="s">
        <v>137</v>
      </c>
      <c r="C103" s="27" t="s">
        <v>34</v>
      </c>
      <c r="D103" s="31"/>
      <c r="E103" s="31">
        <v>12.71</v>
      </c>
      <c r="F103" s="31">
        <f t="shared" si="3"/>
        <v>5579.45</v>
      </c>
      <c r="G103"/>
      <c r="H103" s="30"/>
    </row>
    <row r="104" spans="1:8" s="23" customFormat="1" x14ac:dyDescent="0.25">
      <c r="A104" s="1">
        <v>45805</v>
      </c>
      <c r="B104" s="40" t="s">
        <v>125</v>
      </c>
      <c r="C104" s="27" t="s">
        <v>36</v>
      </c>
      <c r="D104" s="3"/>
      <c r="E104" s="3">
        <v>47.58</v>
      </c>
      <c r="F104" s="31">
        <f t="shared" si="3"/>
        <v>5531.87</v>
      </c>
      <c r="G104"/>
      <c r="H104" s="30"/>
    </row>
    <row r="105" spans="1:8" s="23" customFormat="1" x14ac:dyDescent="0.25">
      <c r="A105" s="1">
        <v>45805</v>
      </c>
      <c r="B105" s="40" t="s">
        <v>123</v>
      </c>
      <c r="C105" s="27" t="s">
        <v>34</v>
      </c>
      <c r="D105" s="3"/>
      <c r="E105" s="3">
        <v>130.83000000000001</v>
      </c>
      <c r="F105" s="31">
        <f t="shared" si="3"/>
        <v>5401.04</v>
      </c>
      <c r="G105"/>
      <c r="H105" s="30"/>
    </row>
    <row r="106" spans="1:8" s="23" customFormat="1" x14ac:dyDescent="0.25">
      <c r="A106" s="1">
        <v>45805</v>
      </c>
      <c r="B106" s="40" t="s">
        <v>124</v>
      </c>
      <c r="C106" s="27" t="s">
        <v>34</v>
      </c>
      <c r="D106" s="3"/>
      <c r="E106" s="3">
        <v>200</v>
      </c>
      <c r="F106" s="31">
        <f t="shared" si="3"/>
        <v>5201.04</v>
      </c>
      <c r="G106"/>
      <c r="H106" s="30"/>
    </row>
    <row r="107" spans="1:8" s="23" customFormat="1" x14ac:dyDescent="0.25">
      <c r="A107" s="1">
        <v>45806</v>
      </c>
      <c r="B107" s="40" t="s">
        <v>126</v>
      </c>
      <c r="C107" s="27" t="s">
        <v>34</v>
      </c>
      <c r="D107" s="3"/>
      <c r="E107" s="3">
        <v>921</v>
      </c>
      <c r="F107" s="31">
        <f t="shared" si="3"/>
        <v>4280.04</v>
      </c>
      <c r="G107"/>
      <c r="H107" s="30"/>
    </row>
    <row r="108" spans="1:8" s="23" customFormat="1" x14ac:dyDescent="0.25">
      <c r="A108" s="1">
        <v>45806</v>
      </c>
      <c r="B108" s="40" t="s">
        <v>140</v>
      </c>
      <c r="C108" s="27" t="s">
        <v>94</v>
      </c>
      <c r="D108" s="3"/>
      <c r="E108" s="3">
        <v>750.75</v>
      </c>
      <c r="F108" s="31">
        <f t="shared" ref="F108:F128" si="4">F107+D108-E108</f>
        <v>3529.29</v>
      </c>
      <c r="G108"/>
      <c r="H108" s="30"/>
    </row>
    <row r="109" spans="1:8" s="23" customFormat="1" x14ac:dyDescent="0.25">
      <c r="A109" s="1">
        <v>45810</v>
      </c>
      <c r="B109" s="40" t="s">
        <v>138</v>
      </c>
      <c r="C109" s="27" t="s">
        <v>34</v>
      </c>
      <c r="D109" s="3"/>
      <c r="E109" s="3">
        <v>340</v>
      </c>
      <c r="F109" s="31">
        <f t="shared" si="4"/>
        <v>3189.29</v>
      </c>
      <c r="G109"/>
      <c r="H109" s="30"/>
    </row>
    <row r="110" spans="1:8" s="23" customFormat="1" x14ac:dyDescent="0.25">
      <c r="A110" s="1">
        <v>45810</v>
      </c>
      <c r="B110" s="40" t="s">
        <v>139</v>
      </c>
      <c r="C110" s="27" t="s">
        <v>34</v>
      </c>
      <c r="D110" s="3"/>
      <c r="E110" s="3">
        <v>1215.5</v>
      </c>
      <c r="F110" s="31">
        <f t="shared" si="4"/>
        <v>1973.79</v>
      </c>
      <c r="G110"/>
      <c r="H110" s="30"/>
    </row>
    <row r="111" spans="1:8" s="23" customFormat="1" x14ac:dyDescent="0.25">
      <c r="A111" s="1">
        <v>45813</v>
      </c>
      <c r="B111" s="40" t="s">
        <v>146</v>
      </c>
      <c r="C111" s="27" t="s">
        <v>34</v>
      </c>
      <c r="D111" s="3"/>
      <c r="E111" s="3">
        <v>20.239999999999998</v>
      </c>
      <c r="F111" s="31">
        <f t="shared" si="4"/>
        <v>1953.55</v>
      </c>
      <c r="G111"/>
      <c r="H111" s="30"/>
    </row>
    <row r="112" spans="1:8" s="23" customFormat="1" x14ac:dyDescent="0.25">
      <c r="A112" s="1">
        <v>45813</v>
      </c>
      <c r="B112" s="40" t="s">
        <v>147</v>
      </c>
      <c r="C112" s="27" t="s">
        <v>34</v>
      </c>
      <c r="D112" s="3"/>
      <c r="E112" s="3">
        <v>11.5</v>
      </c>
      <c r="F112" s="31">
        <f t="shared" si="4"/>
        <v>1942.05</v>
      </c>
      <c r="G112"/>
      <c r="H112" s="30"/>
    </row>
    <row r="113" spans="1:8" s="23" customFormat="1" x14ac:dyDescent="0.25">
      <c r="A113" s="1">
        <v>45813</v>
      </c>
      <c r="B113" s="40" t="s">
        <v>148</v>
      </c>
      <c r="C113" s="27" t="s">
        <v>34</v>
      </c>
      <c r="D113" s="3"/>
      <c r="E113" s="3">
        <v>9.1999999999999993</v>
      </c>
      <c r="F113" s="31">
        <f t="shared" si="4"/>
        <v>1932.85</v>
      </c>
      <c r="G113"/>
      <c r="H113" s="30"/>
    </row>
    <row r="114" spans="1:8" s="23" customFormat="1" x14ac:dyDescent="0.25">
      <c r="A114" s="1">
        <v>45813</v>
      </c>
      <c r="B114" s="40" t="s">
        <v>149</v>
      </c>
      <c r="C114" s="27" t="s">
        <v>34</v>
      </c>
      <c r="D114" s="3"/>
      <c r="E114" s="3">
        <v>10.119999999999999</v>
      </c>
      <c r="F114" s="31">
        <f t="shared" si="4"/>
        <v>1922.73</v>
      </c>
      <c r="G114"/>
      <c r="H114" s="30"/>
    </row>
    <row r="115" spans="1:8" x14ac:dyDescent="0.25">
      <c r="A115" s="1">
        <v>45824</v>
      </c>
      <c r="B115" s="40" t="s">
        <v>151</v>
      </c>
      <c r="C115" s="27" t="s">
        <v>36</v>
      </c>
      <c r="D115" s="3">
        <v>170</v>
      </c>
      <c r="E115" s="31"/>
      <c r="F115" s="31">
        <f t="shared" si="4"/>
        <v>2092.73</v>
      </c>
      <c r="H115" s="30"/>
    </row>
    <row r="116" spans="1:8" x14ac:dyDescent="0.25">
      <c r="A116" s="1">
        <v>45826</v>
      </c>
      <c r="B116" s="40" t="s">
        <v>152</v>
      </c>
      <c r="C116" s="27" t="s">
        <v>36</v>
      </c>
      <c r="D116" s="3">
        <v>34</v>
      </c>
      <c r="E116" s="31"/>
      <c r="F116" s="31">
        <f t="shared" si="4"/>
        <v>2126.73</v>
      </c>
      <c r="H116" s="30"/>
    </row>
    <row r="117" spans="1:8" x14ac:dyDescent="0.25">
      <c r="A117" s="1">
        <v>45827</v>
      </c>
      <c r="B117" s="40" t="s">
        <v>153</v>
      </c>
      <c r="C117" s="27" t="s">
        <v>36</v>
      </c>
      <c r="D117" s="3"/>
      <c r="E117" s="31">
        <v>225.5</v>
      </c>
      <c r="F117" s="31">
        <f t="shared" si="4"/>
        <v>1901.23</v>
      </c>
      <c r="H117" s="30"/>
    </row>
    <row r="118" spans="1:8" x14ac:dyDescent="0.25">
      <c r="A118" s="1">
        <v>45828</v>
      </c>
      <c r="B118" s="40" t="s">
        <v>154</v>
      </c>
      <c r="C118" s="27" t="s">
        <v>36</v>
      </c>
      <c r="D118" s="3">
        <v>76.5</v>
      </c>
      <c r="E118" s="31"/>
      <c r="F118" s="31">
        <f t="shared" si="4"/>
        <v>1977.73</v>
      </c>
      <c r="H118" s="30"/>
    </row>
    <row r="119" spans="1:8" x14ac:dyDescent="0.25">
      <c r="A119" s="1">
        <v>45830</v>
      </c>
      <c r="B119" s="40" t="s">
        <v>155</v>
      </c>
      <c r="C119" s="27">
        <v>7203920</v>
      </c>
      <c r="D119" s="3"/>
      <c r="E119" s="31">
        <v>380</v>
      </c>
      <c r="F119" s="31">
        <f t="shared" si="4"/>
        <v>1597.73</v>
      </c>
      <c r="H119" s="30"/>
    </row>
    <row r="120" spans="1:8" x14ac:dyDescent="0.25">
      <c r="A120" s="1">
        <v>45831</v>
      </c>
      <c r="B120" s="40" t="s">
        <v>160</v>
      </c>
      <c r="C120" s="27">
        <v>7203920</v>
      </c>
      <c r="D120" s="3">
        <v>300</v>
      </c>
      <c r="E120" s="31"/>
      <c r="F120" s="31">
        <f t="shared" si="4"/>
        <v>1897.73</v>
      </c>
      <c r="H120" s="30"/>
    </row>
    <row r="121" spans="1:8" x14ac:dyDescent="0.25">
      <c r="A121" s="1">
        <v>45831</v>
      </c>
      <c r="B121" s="40" t="s">
        <v>164</v>
      </c>
      <c r="C121" s="27">
        <v>7203920</v>
      </c>
      <c r="D121" s="3"/>
      <c r="E121" s="31">
        <v>16.3</v>
      </c>
      <c r="F121" s="60">
        <f t="shared" si="4"/>
        <v>1881.43</v>
      </c>
      <c r="H121" s="30"/>
    </row>
    <row r="122" spans="1:8" x14ac:dyDescent="0.25">
      <c r="A122" s="1">
        <v>45832</v>
      </c>
      <c r="B122" s="40" t="s">
        <v>162</v>
      </c>
      <c r="C122" s="27" t="s">
        <v>36</v>
      </c>
      <c r="D122" s="3">
        <v>166</v>
      </c>
      <c r="E122" s="31"/>
      <c r="F122" s="31">
        <f t="shared" si="4"/>
        <v>2047.43</v>
      </c>
      <c r="H122" s="30"/>
    </row>
    <row r="123" spans="1:8" x14ac:dyDescent="0.25">
      <c r="A123" s="1">
        <v>45832</v>
      </c>
      <c r="B123" s="40" t="s">
        <v>165</v>
      </c>
      <c r="C123" s="27" t="s">
        <v>36</v>
      </c>
      <c r="D123" s="3"/>
      <c r="E123" s="31">
        <v>3.31</v>
      </c>
      <c r="F123" s="31">
        <f t="shared" si="4"/>
        <v>2044.1200000000001</v>
      </c>
      <c r="H123" s="30"/>
    </row>
    <row r="124" spans="1:8" x14ac:dyDescent="0.25">
      <c r="A124" s="1">
        <v>45832</v>
      </c>
      <c r="B124" s="40" t="s">
        <v>163</v>
      </c>
      <c r="C124" s="27" t="s">
        <v>36</v>
      </c>
      <c r="D124" s="3">
        <v>68</v>
      </c>
      <c r="E124" s="31"/>
      <c r="F124" s="31">
        <f t="shared" si="4"/>
        <v>2112.12</v>
      </c>
      <c r="H124" s="30"/>
    </row>
    <row r="125" spans="1:8" x14ac:dyDescent="0.25">
      <c r="A125" s="1">
        <v>45832</v>
      </c>
      <c r="B125" s="40" t="s">
        <v>169</v>
      </c>
      <c r="C125" s="27" t="s">
        <v>36</v>
      </c>
      <c r="D125" s="3">
        <v>68</v>
      </c>
      <c r="E125" s="31"/>
      <c r="F125" s="31">
        <f t="shared" si="4"/>
        <v>2180.12</v>
      </c>
      <c r="H125" s="30"/>
    </row>
    <row r="126" spans="1:8" x14ac:dyDescent="0.25">
      <c r="A126" s="1">
        <v>45835</v>
      </c>
      <c r="B126" s="40" t="s">
        <v>170</v>
      </c>
      <c r="C126" s="27" t="s">
        <v>36</v>
      </c>
      <c r="D126" s="3">
        <v>306</v>
      </c>
      <c r="E126" s="31"/>
      <c r="F126" s="31">
        <f t="shared" si="4"/>
        <v>2486.12</v>
      </c>
      <c r="H126" s="30"/>
    </row>
    <row r="127" spans="1:8" x14ac:dyDescent="0.25">
      <c r="A127" s="1">
        <v>45839</v>
      </c>
      <c r="B127" s="40" t="s">
        <v>167</v>
      </c>
      <c r="C127" s="27" t="s">
        <v>36</v>
      </c>
      <c r="D127" s="3"/>
      <c r="E127" s="31">
        <v>100</v>
      </c>
      <c r="F127" s="31">
        <f t="shared" si="4"/>
        <v>2386.12</v>
      </c>
      <c r="H127" s="30"/>
    </row>
    <row r="128" spans="1:8" x14ac:dyDescent="0.25">
      <c r="A128" s="1">
        <v>45839</v>
      </c>
      <c r="B128" s="40" t="s">
        <v>156</v>
      </c>
      <c r="C128" s="27" t="s">
        <v>36</v>
      </c>
      <c r="D128" s="3"/>
      <c r="E128" s="31">
        <v>87.5</v>
      </c>
      <c r="F128" s="31">
        <f t="shared" si="4"/>
        <v>2298.62</v>
      </c>
      <c r="H128" s="30"/>
    </row>
    <row r="129" spans="1:8" x14ac:dyDescent="0.25">
      <c r="A129" s="1">
        <v>45843</v>
      </c>
      <c r="B129" s="40" t="s">
        <v>157</v>
      </c>
      <c r="C129" s="27" t="s">
        <v>36</v>
      </c>
      <c r="D129" s="3"/>
      <c r="E129" s="31">
        <v>357.5</v>
      </c>
      <c r="F129" s="31">
        <f>F128+D129-E129</f>
        <v>1941.12</v>
      </c>
      <c r="H129" s="30"/>
    </row>
    <row r="130" spans="1:8" x14ac:dyDescent="0.25">
      <c r="A130" s="1">
        <v>45843</v>
      </c>
      <c r="B130" s="40" t="s">
        <v>168</v>
      </c>
      <c r="C130" s="27" t="s">
        <v>36</v>
      </c>
      <c r="D130" s="3"/>
      <c r="E130" s="31">
        <v>10</v>
      </c>
      <c r="F130" s="31">
        <f>F129+D130-E130</f>
        <v>1931.12</v>
      </c>
      <c r="H130" s="30"/>
    </row>
    <row r="131" spans="1:8" x14ac:dyDescent="0.25">
      <c r="A131" s="1">
        <v>45843</v>
      </c>
      <c r="B131" s="40" t="s">
        <v>172</v>
      </c>
      <c r="C131" s="27">
        <v>7203920</v>
      </c>
      <c r="D131" s="3"/>
      <c r="E131" s="31">
        <v>25.5</v>
      </c>
      <c r="F131" s="31">
        <f>F130+D131-E131</f>
        <v>1905.62</v>
      </c>
      <c r="H131" s="30"/>
    </row>
    <row r="132" spans="1:8" x14ac:dyDescent="0.25">
      <c r="A132" s="1">
        <v>45869</v>
      </c>
      <c r="B132" s="40" t="s">
        <v>171</v>
      </c>
      <c r="C132" s="27">
        <v>7203920</v>
      </c>
      <c r="D132" s="3"/>
      <c r="E132" s="31">
        <v>18.149999999999999</v>
      </c>
      <c r="F132" s="31">
        <f>F131+D132-E132</f>
        <v>1887.4699999999998</v>
      </c>
      <c r="H132" s="30"/>
    </row>
    <row r="133" spans="1:8" x14ac:dyDescent="0.25">
      <c r="A133" s="1"/>
      <c r="C133" s="27"/>
      <c r="F133" s="3"/>
    </row>
    <row r="134" spans="1:8" x14ac:dyDescent="0.25">
      <c r="A134" s="7"/>
      <c r="B134" s="7"/>
      <c r="C134" s="29"/>
      <c r="D134" s="41" t="s">
        <v>12</v>
      </c>
      <c r="E134" s="9">
        <v>45900</v>
      </c>
      <c r="F134" s="8">
        <f>F132</f>
        <v>1887.4699999999998</v>
      </c>
      <c r="G134" s="3"/>
    </row>
    <row r="135" spans="1:8" x14ac:dyDescent="0.25">
      <c r="A135" s="1"/>
      <c r="C135" s="27"/>
      <c r="F135" s="3"/>
    </row>
    <row r="136" spans="1:8" x14ac:dyDescent="0.25">
      <c r="A136" s="1"/>
      <c r="C136" s="27"/>
      <c r="D136" s="42" t="s">
        <v>10</v>
      </c>
      <c r="E136" s="2" t="s">
        <v>11</v>
      </c>
      <c r="F136" s="3"/>
    </row>
    <row r="137" spans="1:8" x14ac:dyDescent="0.25">
      <c r="A137" s="1"/>
      <c r="B137" s="49"/>
      <c r="C137" s="27"/>
      <c r="D137" s="3"/>
      <c r="E137" s="31"/>
      <c r="F137" s="3">
        <f>F134+D137-E137</f>
        <v>1887.4699999999998</v>
      </c>
    </row>
    <row r="138" spans="1:8" x14ac:dyDescent="0.25">
      <c r="A138" s="1"/>
      <c r="C138" s="27"/>
      <c r="D138" s="3"/>
      <c r="E138" s="3"/>
      <c r="F138" s="3">
        <f>F137+D138-E138</f>
        <v>1887.4699999999998</v>
      </c>
    </row>
    <row r="139" spans="1:8" x14ac:dyDescent="0.25">
      <c r="A139" s="1"/>
      <c r="C139" s="27"/>
      <c r="D139" s="3"/>
      <c r="E139" s="3"/>
      <c r="F139" s="3">
        <f t="shared" ref="F139:F161" si="5">F138+D139-E139</f>
        <v>1887.4699999999998</v>
      </c>
    </row>
    <row r="140" spans="1:8" x14ac:dyDescent="0.25">
      <c r="A140" s="32"/>
      <c r="C140" s="27"/>
      <c r="D140" s="3"/>
      <c r="E140" s="3"/>
      <c r="F140" s="3">
        <f t="shared" si="5"/>
        <v>1887.4699999999998</v>
      </c>
    </row>
    <row r="141" spans="1:8" x14ac:dyDescent="0.25">
      <c r="A141" s="32"/>
      <c r="C141" s="27"/>
      <c r="D141" s="3"/>
      <c r="E141" s="3"/>
      <c r="F141" s="3">
        <f t="shared" si="5"/>
        <v>1887.4699999999998</v>
      </c>
    </row>
    <row r="142" spans="1:8" x14ac:dyDescent="0.25">
      <c r="A142" s="1"/>
      <c r="C142" s="27"/>
      <c r="E142" s="3"/>
      <c r="F142" s="3">
        <f t="shared" si="5"/>
        <v>1887.4699999999998</v>
      </c>
    </row>
    <row r="143" spans="1:8" x14ac:dyDescent="0.25">
      <c r="A143" s="1"/>
      <c r="C143" s="27"/>
      <c r="D143" s="3"/>
      <c r="E143" s="3"/>
      <c r="F143" s="3">
        <f t="shared" si="5"/>
        <v>1887.4699999999998</v>
      </c>
    </row>
    <row r="144" spans="1:8" x14ac:dyDescent="0.25">
      <c r="A144" s="1"/>
      <c r="C144" s="27"/>
      <c r="D144" s="3"/>
      <c r="E144" s="3"/>
      <c r="F144" s="3">
        <f t="shared" si="5"/>
        <v>1887.4699999999998</v>
      </c>
    </row>
    <row r="145" spans="1:12" x14ac:dyDescent="0.25">
      <c r="A145" s="1"/>
      <c r="C145" s="27"/>
      <c r="D145" s="3"/>
      <c r="E145" s="3"/>
      <c r="F145" s="3">
        <f t="shared" si="5"/>
        <v>1887.4699999999998</v>
      </c>
      <c r="H145" s="32"/>
      <c r="I145" s="25"/>
      <c r="J145" s="27"/>
      <c r="K145" s="31"/>
      <c r="L145" s="31"/>
    </row>
    <row r="146" spans="1:12" x14ac:dyDescent="0.25">
      <c r="A146" s="1"/>
      <c r="C146" s="27"/>
      <c r="E146" s="3"/>
      <c r="F146" s="3">
        <f t="shared" si="5"/>
        <v>1887.4699999999998</v>
      </c>
      <c r="H146" s="1"/>
      <c r="J146" s="27"/>
      <c r="K146" s="3"/>
      <c r="L146" s="3"/>
    </row>
    <row r="147" spans="1:12" x14ac:dyDescent="0.25">
      <c r="A147" s="1"/>
      <c r="C147" s="27"/>
      <c r="E147" s="3"/>
      <c r="F147" s="3">
        <f t="shared" si="5"/>
        <v>1887.4699999999998</v>
      </c>
      <c r="H147" s="1"/>
      <c r="J147" s="27"/>
      <c r="K147" s="3"/>
      <c r="L147" s="3"/>
    </row>
    <row r="148" spans="1:12" x14ac:dyDescent="0.25">
      <c r="A148" s="1"/>
      <c r="C148" s="27"/>
      <c r="E148" s="3"/>
      <c r="F148" s="3">
        <f t="shared" si="5"/>
        <v>1887.4699999999998</v>
      </c>
      <c r="H148" s="3"/>
      <c r="J148" s="27"/>
      <c r="K148" s="3"/>
      <c r="L148" s="3"/>
    </row>
    <row r="149" spans="1:12" x14ac:dyDescent="0.25">
      <c r="A149" s="1"/>
      <c r="C149" s="27"/>
      <c r="E149" s="3"/>
      <c r="F149" s="3">
        <f t="shared" si="5"/>
        <v>1887.4699999999998</v>
      </c>
      <c r="H149" s="1"/>
      <c r="J149" s="27"/>
      <c r="K149" s="3"/>
      <c r="L149" s="3"/>
    </row>
    <row r="150" spans="1:12" x14ac:dyDescent="0.25">
      <c r="A150" s="1"/>
      <c r="C150" s="27"/>
      <c r="E150" s="3"/>
      <c r="F150" s="3">
        <f t="shared" si="5"/>
        <v>1887.4699999999998</v>
      </c>
      <c r="H150" s="1"/>
      <c r="J150" s="27"/>
      <c r="K150" s="3"/>
      <c r="L150" s="3"/>
    </row>
    <row r="151" spans="1:12" x14ac:dyDescent="0.25">
      <c r="A151" s="1"/>
      <c r="C151" s="27"/>
      <c r="D151" s="38"/>
      <c r="E151" s="3"/>
      <c r="F151" s="3">
        <f t="shared" si="5"/>
        <v>1887.4699999999998</v>
      </c>
      <c r="H151" s="1"/>
      <c r="J151" s="27"/>
      <c r="K151" s="3"/>
      <c r="L151" s="3"/>
    </row>
    <row r="152" spans="1:12" x14ac:dyDescent="0.25">
      <c r="A152" s="1"/>
      <c r="C152" s="27"/>
      <c r="D152" s="38"/>
      <c r="E152" s="3"/>
      <c r="F152" s="3">
        <f t="shared" si="5"/>
        <v>1887.4699999999998</v>
      </c>
      <c r="H152" s="1"/>
      <c r="J152" s="27"/>
      <c r="K152" s="3"/>
      <c r="L152" s="3"/>
    </row>
    <row r="153" spans="1:12" x14ac:dyDescent="0.25">
      <c r="A153" s="1"/>
      <c r="C153" s="27"/>
      <c r="D153" s="3"/>
      <c r="E153" s="3"/>
      <c r="F153" s="3">
        <f t="shared" si="5"/>
        <v>1887.4699999999998</v>
      </c>
      <c r="H153" s="1"/>
      <c r="J153" s="27"/>
      <c r="K153" s="3"/>
      <c r="L153" s="3"/>
    </row>
    <row r="154" spans="1:12" x14ac:dyDescent="0.25">
      <c r="A154" s="1"/>
      <c r="C154" s="27"/>
      <c r="D154" s="38"/>
      <c r="E154" s="3"/>
      <c r="F154" s="3">
        <f t="shared" si="5"/>
        <v>1887.4699999999998</v>
      </c>
      <c r="H154" s="1"/>
      <c r="J154" s="27"/>
      <c r="K154" s="3"/>
      <c r="L154" s="3"/>
    </row>
    <row r="155" spans="1:12" x14ac:dyDescent="0.25">
      <c r="A155" s="1"/>
      <c r="C155" s="27"/>
      <c r="D155" s="38"/>
      <c r="E155" s="3"/>
      <c r="F155" s="3">
        <f t="shared" si="5"/>
        <v>1887.4699999999998</v>
      </c>
      <c r="H155" s="1"/>
      <c r="J155" s="27"/>
      <c r="K155" s="3"/>
      <c r="L155" s="3"/>
    </row>
    <row r="156" spans="1:12" x14ac:dyDescent="0.25">
      <c r="A156" s="1"/>
      <c r="C156" s="27"/>
      <c r="D156" s="38"/>
      <c r="E156" s="3"/>
      <c r="F156" s="3">
        <f t="shared" si="5"/>
        <v>1887.4699999999998</v>
      </c>
      <c r="H156" s="1"/>
      <c r="J156" s="27"/>
      <c r="K156" s="3"/>
      <c r="L156" s="3"/>
    </row>
    <row r="157" spans="1:12" x14ac:dyDescent="0.25">
      <c r="A157" s="1"/>
      <c r="C157" s="27"/>
      <c r="D157" s="38"/>
      <c r="E157" s="3"/>
      <c r="F157" s="3">
        <f t="shared" si="5"/>
        <v>1887.4699999999998</v>
      </c>
      <c r="H157" s="1"/>
      <c r="J157" s="27"/>
      <c r="K157" s="3"/>
      <c r="L157" s="3"/>
    </row>
    <row r="158" spans="1:12" x14ac:dyDescent="0.25">
      <c r="A158" s="1"/>
      <c r="C158" s="27"/>
      <c r="D158" s="38"/>
      <c r="E158" s="3"/>
      <c r="F158" s="3">
        <f t="shared" si="5"/>
        <v>1887.4699999999998</v>
      </c>
      <c r="H158" s="1"/>
      <c r="J158" s="27"/>
      <c r="K158" s="3"/>
      <c r="L158" s="3"/>
    </row>
    <row r="159" spans="1:12" x14ac:dyDescent="0.25">
      <c r="A159" s="1"/>
      <c r="C159" s="27"/>
      <c r="D159" s="38"/>
      <c r="E159" s="3"/>
      <c r="F159" s="3">
        <f t="shared" si="5"/>
        <v>1887.4699999999998</v>
      </c>
      <c r="H159" s="1"/>
      <c r="J159" s="27"/>
      <c r="K159" s="3"/>
      <c r="L159" s="3"/>
    </row>
    <row r="160" spans="1:12" x14ac:dyDescent="0.25">
      <c r="A160" s="1"/>
      <c r="C160" s="27"/>
      <c r="D160" s="38"/>
      <c r="E160" s="3"/>
      <c r="F160" s="3">
        <f t="shared" si="5"/>
        <v>1887.4699999999998</v>
      </c>
      <c r="H160" s="1"/>
      <c r="J160" s="27"/>
      <c r="K160" s="3"/>
      <c r="L160" s="3"/>
    </row>
    <row r="161" spans="1:12" x14ac:dyDescent="0.25">
      <c r="A161" s="1"/>
      <c r="C161" s="27"/>
      <c r="D161" s="38"/>
      <c r="E161" s="3"/>
      <c r="F161" s="3">
        <f t="shared" si="5"/>
        <v>1887.4699999999998</v>
      </c>
      <c r="H161" s="1"/>
      <c r="J161" s="27"/>
      <c r="K161" s="3"/>
      <c r="L161" s="3"/>
    </row>
    <row r="162" spans="1:12" x14ac:dyDescent="0.25">
      <c r="A162" s="1"/>
      <c r="C162" s="27"/>
      <c r="F162" s="3"/>
      <c r="H162" s="1"/>
      <c r="J162" s="27"/>
      <c r="K162" s="3"/>
      <c r="L162" s="3"/>
    </row>
    <row r="163" spans="1:12" x14ac:dyDescent="0.25">
      <c r="A163" s="9"/>
      <c r="B163" s="7"/>
      <c r="C163" s="29"/>
      <c r="D163" s="41" t="s">
        <v>12</v>
      </c>
      <c r="E163" s="9">
        <v>46022</v>
      </c>
      <c r="F163" s="8">
        <f>F161</f>
        <v>1887.4699999999998</v>
      </c>
      <c r="H163" s="1"/>
      <c r="J163" s="27"/>
      <c r="K163" s="3"/>
      <c r="L163" s="3"/>
    </row>
    <row r="164" spans="1:12" x14ac:dyDescent="0.25">
      <c r="A164" s="1"/>
      <c r="C164" s="27"/>
      <c r="F164" s="3"/>
      <c r="H164" s="1"/>
      <c r="J164" s="27"/>
      <c r="K164" s="3"/>
      <c r="L164" s="3"/>
    </row>
    <row r="165" spans="1:12" x14ac:dyDescent="0.25">
      <c r="A165" s="1"/>
      <c r="C165" s="27"/>
      <c r="F165" s="3"/>
      <c r="H165" s="1"/>
      <c r="J165" s="27"/>
      <c r="K165" s="3"/>
      <c r="L165" s="3"/>
    </row>
    <row r="166" spans="1:12" x14ac:dyDescent="0.25">
      <c r="A166" s="1"/>
      <c r="C166" s="27"/>
      <c r="F166" s="3"/>
      <c r="H166" s="1"/>
      <c r="J166" s="27"/>
      <c r="K166" s="3"/>
      <c r="L166" s="3"/>
    </row>
    <row r="167" spans="1:12" x14ac:dyDescent="0.25">
      <c r="A167" s="1"/>
      <c r="C167" s="27"/>
      <c r="F167" s="3"/>
    </row>
    <row r="168" spans="1:12" x14ac:dyDescent="0.25">
      <c r="A168" s="1"/>
      <c r="C168" s="27"/>
      <c r="F168" s="3"/>
    </row>
    <row r="169" spans="1:12" x14ac:dyDescent="0.25">
      <c r="A169" s="1"/>
      <c r="C169" s="27"/>
      <c r="F169" s="3"/>
    </row>
    <row r="170" spans="1:12" x14ac:dyDescent="0.25">
      <c r="A170" s="1"/>
      <c r="C170" s="27"/>
      <c r="F170" s="3"/>
    </row>
    <row r="171" spans="1:12" x14ac:dyDescent="0.25">
      <c r="A171" s="1"/>
      <c r="C171" s="27"/>
      <c r="F171" s="3"/>
    </row>
    <row r="172" spans="1:12" x14ac:dyDescent="0.25">
      <c r="A172" s="1"/>
      <c r="C172" s="27"/>
      <c r="F172" s="3"/>
    </row>
    <row r="173" spans="1:12" x14ac:dyDescent="0.25">
      <c r="A173" s="1"/>
      <c r="F173" s="3"/>
    </row>
    <row r="174" spans="1:12" x14ac:dyDescent="0.25">
      <c r="A174" s="1"/>
      <c r="F174" s="3"/>
    </row>
    <row r="175" spans="1:12" x14ac:dyDescent="0.25">
      <c r="A175" s="1"/>
      <c r="F175" s="3"/>
    </row>
    <row r="176" spans="1:12" x14ac:dyDescent="0.25">
      <c r="A176" s="1"/>
      <c r="F176" s="3"/>
    </row>
    <row r="177" spans="1:6" x14ac:dyDescent="0.25">
      <c r="A177" s="1"/>
      <c r="F177" s="3"/>
    </row>
    <row r="178" spans="1:6" x14ac:dyDescent="0.25">
      <c r="A178" s="1"/>
      <c r="F178" s="3"/>
    </row>
    <row r="179" spans="1:6" x14ac:dyDescent="0.25">
      <c r="A179" s="1"/>
      <c r="F179" s="3"/>
    </row>
    <row r="180" spans="1:6" x14ac:dyDescent="0.25">
      <c r="A180" s="1"/>
      <c r="F180" s="3"/>
    </row>
    <row r="181" spans="1:6" x14ac:dyDescent="0.25">
      <c r="A181" s="1"/>
      <c r="F181" s="3"/>
    </row>
    <row r="182" spans="1:6" x14ac:dyDescent="0.25">
      <c r="A182" s="1"/>
      <c r="F182" s="3"/>
    </row>
    <row r="183" spans="1:6" x14ac:dyDescent="0.25">
      <c r="A183" s="1"/>
      <c r="F183" s="3"/>
    </row>
    <row r="184" spans="1:6" x14ac:dyDescent="0.25">
      <c r="F184" s="3"/>
    </row>
    <row r="185" spans="1:6" x14ac:dyDescent="0.25">
      <c r="F185" s="3"/>
    </row>
    <row r="186" spans="1:6" x14ac:dyDescent="0.25">
      <c r="F186" s="3"/>
    </row>
    <row r="187" spans="1:6" x14ac:dyDescent="0.25">
      <c r="F187" s="3"/>
    </row>
    <row r="188" spans="1:6" x14ac:dyDescent="0.25">
      <c r="F188" s="3"/>
    </row>
    <row r="189" spans="1:6" x14ac:dyDescent="0.25">
      <c r="F189" s="3"/>
    </row>
    <row r="190" spans="1:6" x14ac:dyDescent="0.25">
      <c r="F190" s="3"/>
    </row>
    <row r="191" spans="1:6" x14ac:dyDescent="0.25">
      <c r="F191" s="3"/>
    </row>
    <row r="192" spans="1:6" x14ac:dyDescent="0.25">
      <c r="F192" s="3"/>
    </row>
    <row r="193" spans="6:6" x14ac:dyDescent="0.25">
      <c r="F193" s="3"/>
    </row>
    <row r="194" spans="6:6" x14ac:dyDescent="0.25">
      <c r="F194" s="3"/>
    </row>
    <row r="195" spans="6:6" x14ac:dyDescent="0.25">
      <c r="F195" s="3"/>
    </row>
    <row r="196" spans="6:6" x14ac:dyDescent="0.25">
      <c r="F196" s="3"/>
    </row>
    <row r="197" spans="6:6" x14ac:dyDescent="0.25">
      <c r="F197" s="3"/>
    </row>
    <row r="198" spans="6:6" x14ac:dyDescent="0.25">
      <c r="F198" s="3"/>
    </row>
    <row r="199" spans="6:6" x14ac:dyDescent="0.25">
      <c r="F199" s="3"/>
    </row>
    <row r="200" spans="6:6" x14ac:dyDescent="0.25">
      <c r="F200" s="3"/>
    </row>
    <row r="201" spans="6:6" x14ac:dyDescent="0.25">
      <c r="F201" s="3"/>
    </row>
    <row r="202" spans="6:6" x14ac:dyDescent="0.25">
      <c r="F202" s="3"/>
    </row>
    <row r="203" spans="6:6" x14ac:dyDescent="0.25">
      <c r="F203" s="3"/>
    </row>
    <row r="204" spans="6:6" x14ac:dyDescent="0.25">
      <c r="F204" s="3"/>
    </row>
    <row r="205" spans="6:6" x14ac:dyDescent="0.25">
      <c r="F205" s="3"/>
    </row>
    <row r="206" spans="6:6" x14ac:dyDescent="0.25">
      <c r="F206" s="3"/>
    </row>
    <row r="207" spans="6:6" x14ac:dyDescent="0.25">
      <c r="F207" s="3"/>
    </row>
    <row r="208" spans="6:6" x14ac:dyDescent="0.25">
      <c r="F208" s="3"/>
    </row>
    <row r="209" spans="6:6" x14ac:dyDescent="0.25">
      <c r="F209" s="3"/>
    </row>
    <row r="210" spans="6:6" x14ac:dyDescent="0.25">
      <c r="F210" s="3"/>
    </row>
    <row r="211" spans="6:6" x14ac:dyDescent="0.25">
      <c r="F211" s="3"/>
    </row>
    <row r="212" spans="6:6" x14ac:dyDescent="0.25">
      <c r="F212" s="3"/>
    </row>
    <row r="213" spans="6:6" x14ac:dyDescent="0.25">
      <c r="F213" s="3"/>
    </row>
    <row r="214" spans="6:6" x14ac:dyDescent="0.25">
      <c r="F214" s="3"/>
    </row>
    <row r="215" spans="6:6" x14ac:dyDescent="0.25">
      <c r="F215" s="3"/>
    </row>
    <row r="216" spans="6:6" x14ac:dyDescent="0.25">
      <c r="F216" s="3"/>
    </row>
    <row r="217" spans="6:6" x14ac:dyDescent="0.25">
      <c r="F217" s="3"/>
    </row>
    <row r="218" spans="6:6" x14ac:dyDescent="0.25">
      <c r="F218" s="3"/>
    </row>
    <row r="219" spans="6:6" x14ac:dyDescent="0.25">
      <c r="F219" s="3"/>
    </row>
    <row r="220" spans="6:6" x14ac:dyDescent="0.25">
      <c r="F220" s="3"/>
    </row>
    <row r="221" spans="6:6" x14ac:dyDescent="0.25">
      <c r="F221" s="3"/>
    </row>
    <row r="222" spans="6:6" x14ac:dyDescent="0.25">
      <c r="F222" s="3"/>
    </row>
    <row r="223" spans="6:6" x14ac:dyDescent="0.25">
      <c r="F223" s="3"/>
    </row>
  </sheetData>
  <sortState xmlns:xlrd2="http://schemas.microsoft.com/office/spreadsheetml/2017/richdata2" ref="A130:L132">
    <sortCondition ref="A132"/>
  </sortState>
  <mergeCells count="1">
    <mergeCell ref="A4:F4"/>
  </mergeCells>
  <phoneticPr fontId="11" type="noConversion"/>
  <printOptions gridLines="1"/>
  <pageMargins left="0.70866141732283472" right="0.70866141732283472" top="0.74803149606299213" bottom="0.74803149606299213" header="0.31496062992125984" footer="0.31496062992125984"/>
  <pageSetup paperSize="9" scale="34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7226-01EA-4D78-98F8-272D9A751CFC}">
  <sheetPr>
    <pageSetUpPr fitToPage="1"/>
  </sheetPr>
  <dimension ref="A2:N169"/>
  <sheetViews>
    <sheetView tabSelected="1" workbookViewId="0">
      <pane xSplit="2" ySplit="11" topLeftCell="C152" activePane="bottomRight" state="frozen"/>
      <selection pane="topRight" activeCell="C1" sqref="C1"/>
      <selection pane="bottomLeft" activeCell="A12" sqref="A12"/>
      <selection pane="bottomRight" sqref="A1:F169"/>
    </sheetView>
  </sheetViews>
  <sheetFormatPr defaultRowHeight="15" x14ac:dyDescent="0.25"/>
  <cols>
    <col min="1" max="1" width="15.28515625" bestFit="1" customWidth="1"/>
    <col min="2" max="2" width="72.7109375" bestFit="1" customWidth="1"/>
    <col min="3" max="3" width="12.5703125" style="25" bestFit="1" customWidth="1"/>
    <col min="4" max="5" width="11.42578125" style="61" bestFit="1" customWidth="1"/>
    <col min="6" max="6" width="11.140625" bestFit="1" customWidth="1"/>
  </cols>
  <sheetData>
    <row r="2" spans="1:5" x14ac:dyDescent="0.25">
      <c r="A2" s="68" t="s">
        <v>208</v>
      </c>
      <c r="B2" s="68" t="s">
        <v>206</v>
      </c>
      <c r="C2" s="72" t="s">
        <v>209</v>
      </c>
      <c r="D2" s="73" t="s">
        <v>210</v>
      </c>
      <c r="E2" s="73" t="s">
        <v>211</v>
      </c>
    </row>
    <row r="3" spans="1:5" x14ac:dyDescent="0.25">
      <c r="A3" s="69">
        <v>7203920</v>
      </c>
      <c r="B3" s="48" t="s">
        <v>207</v>
      </c>
      <c r="C3" s="74">
        <f>D41</f>
        <v>1513.97</v>
      </c>
      <c r="D3" s="74">
        <f t="shared" ref="D3" si="0">E41</f>
        <v>2953.1600000000003</v>
      </c>
      <c r="E3" s="74">
        <f>C3-D3</f>
        <v>-1439.1900000000003</v>
      </c>
    </row>
    <row r="4" spans="1:5" x14ac:dyDescent="0.25">
      <c r="A4" s="69">
        <v>7203921</v>
      </c>
      <c r="B4" s="48" t="s">
        <v>23</v>
      </c>
      <c r="C4" s="74">
        <f>D75</f>
        <v>3653.6</v>
      </c>
      <c r="D4" s="74">
        <f t="shared" ref="D4" si="1">E75</f>
        <v>3381.0600000000004</v>
      </c>
      <c r="E4" s="74">
        <f>C4-D4</f>
        <v>272.53999999999951</v>
      </c>
    </row>
    <row r="5" spans="1:5" x14ac:dyDescent="0.25">
      <c r="A5" s="69" t="s">
        <v>32</v>
      </c>
      <c r="B5" s="48" t="s">
        <v>24</v>
      </c>
      <c r="C5" s="75">
        <f>D115</f>
        <v>3158.88</v>
      </c>
      <c r="D5" s="73">
        <f>E115</f>
        <v>2731.86</v>
      </c>
      <c r="E5" s="73">
        <f>F115</f>
        <v>427.02</v>
      </c>
    </row>
    <row r="6" spans="1:5" x14ac:dyDescent="0.25">
      <c r="A6" s="69" t="s">
        <v>33</v>
      </c>
      <c r="B6" s="48" t="s">
        <v>25</v>
      </c>
      <c r="C6" s="74">
        <f>D143</f>
        <v>3258.94</v>
      </c>
      <c r="D6" s="73">
        <f>E143</f>
        <v>2856.33</v>
      </c>
      <c r="E6" s="73">
        <f>F143</f>
        <v>402.61000000000013</v>
      </c>
    </row>
    <row r="7" spans="1:5" x14ac:dyDescent="0.25">
      <c r="A7" s="69" t="s">
        <v>34</v>
      </c>
      <c r="B7" s="48" t="s">
        <v>26</v>
      </c>
      <c r="C7" s="74">
        <f>D169</f>
        <v>4120.45</v>
      </c>
      <c r="D7" s="73">
        <f>E169</f>
        <v>3255.0999999999995</v>
      </c>
      <c r="E7" s="73">
        <f>F169</f>
        <v>865.35000000000036</v>
      </c>
    </row>
    <row r="8" spans="1:5" x14ac:dyDescent="0.25">
      <c r="A8" s="69" t="s">
        <v>36</v>
      </c>
      <c r="B8" s="48" t="s">
        <v>19</v>
      </c>
      <c r="C8" s="75">
        <f>D92</f>
        <v>888.5</v>
      </c>
      <c r="D8" s="73">
        <f>E92</f>
        <v>843.18999999999994</v>
      </c>
      <c r="E8" s="73">
        <f>F92</f>
        <v>45.310000000000059</v>
      </c>
    </row>
    <row r="9" spans="1:5" x14ac:dyDescent="0.25">
      <c r="B9" s="69" t="s">
        <v>204</v>
      </c>
      <c r="C9" s="72"/>
      <c r="D9" s="73"/>
      <c r="E9" s="73">
        <f>SUM(E3:E8)</f>
        <v>573.63999999999976</v>
      </c>
    </row>
    <row r="12" spans="1:5" x14ac:dyDescent="0.25">
      <c r="A12" t="s">
        <v>212</v>
      </c>
      <c r="B12" t="s">
        <v>213</v>
      </c>
      <c r="C12" s="25" t="s">
        <v>214</v>
      </c>
      <c r="D12" s="61" t="s">
        <v>209</v>
      </c>
      <c r="E12" s="61" t="s">
        <v>210</v>
      </c>
    </row>
    <row r="13" spans="1:5" x14ac:dyDescent="0.25">
      <c r="A13" s="1">
        <v>45555</v>
      </c>
      <c r="B13" t="s">
        <v>174</v>
      </c>
      <c r="C13" s="27">
        <v>7203920</v>
      </c>
      <c r="D13" s="31"/>
      <c r="E13" s="31">
        <v>65.5</v>
      </c>
    </row>
    <row r="14" spans="1:5" x14ac:dyDescent="0.25">
      <c r="A14" s="1">
        <v>45565</v>
      </c>
      <c r="B14" t="s">
        <v>175</v>
      </c>
      <c r="C14" s="27">
        <v>7203920</v>
      </c>
      <c r="D14" s="31"/>
      <c r="E14" s="31">
        <v>108.9</v>
      </c>
    </row>
    <row r="15" spans="1:5" x14ac:dyDescent="0.25">
      <c r="A15" s="1">
        <v>45568</v>
      </c>
      <c r="B15" t="s">
        <v>176</v>
      </c>
      <c r="C15" s="27">
        <v>7203920</v>
      </c>
      <c r="D15" s="31"/>
      <c r="E15" s="31">
        <v>18.149999999999999</v>
      </c>
    </row>
    <row r="16" spans="1:5" x14ac:dyDescent="0.25">
      <c r="A16" s="1">
        <v>45580</v>
      </c>
      <c r="B16" t="s">
        <v>177</v>
      </c>
      <c r="C16" s="27">
        <v>7203920</v>
      </c>
      <c r="D16" s="31"/>
      <c r="E16" s="31">
        <v>13.92</v>
      </c>
    </row>
    <row r="17" spans="1:9" x14ac:dyDescent="0.25">
      <c r="A17" s="1">
        <v>45611</v>
      </c>
      <c r="B17" t="s">
        <v>181</v>
      </c>
      <c r="C17" s="27">
        <v>7203920</v>
      </c>
      <c r="D17" s="31"/>
      <c r="E17" s="31">
        <v>62.95</v>
      </c>
      <c r="H17" s="40"/>
      <c r="I17" s="40"/>
    </row>
    <row r="18" spans="1:9" x14ac:dyDescent="0.25">
      <c r="A18" s="1">
        <v>45636</v>
      </c>
      <c r="B18" t="s">
        <v>197</v>
      </c>
      <c r="C18" s="27">
        <v>7203920</v>
      </c>
      <c r="D18" s="31"/>
      <c r="E18" s="31">
        <v>4.5599999999999996</v>
      </c>
      <c r="H18" s="40"/>
      <c r="I18" s="40"/>
    </row>
    <row r="19" spans="1:9" x14ac:dyDescent="0.25">
      <c r="A19" s="1">
        <v>45638</v>
      </c>
      <c r="B19" t="s">
        <v>198</v>
      </c>
      <c r="C19" s="27">
        <v>7203920</v>
      </c>
      <c r="D19" s="31"/>
      <c r="E19" s="31">
        <v>11</v>
      </c>
      <c r="H19" s="40"/>
      <c r="I19" s="40"/>
    </row>
    <row r="20" spans="1:9" x14ac:dyDescent="0.25">
      <c r="A20" s="1">
        <v>45638</v>
      </c>
      <c r="B20" t="s">
        <v>197</v>
      </c>
      <c r="C20" s="27">
        <v>7203920</v>
      </c>
      <c r="D20" s="31"/>
      <c r="E20" s="31">
        <v>5.98</v>
      </c>
      <c r="H20" s="40"/>
      <c r="I20" s="40"/>
    </row>
    <row r="21" spans="1:9" x14ac:dyDescent="0.25">
      <c r="A21" s="1">
        <v>45660</v>
      </c>
      <c r="B21" t="s">
        <v>96</v>
      </c>
      <c r="C21" s="27">
        <v>7203920</v>
      </c>
      <c r="D21" s="31"/>
      <c r="E21" s="31">
        <v>18.149999999999999</v>
      </c>
    </row>
    <row r="22" spans="1:9" x14ac:dyDescent="0.25">
      <c r="A22" s="1">
        <v>45664</v>
      </c>
      <c r="B22" t="s">
        <v>143</v>
      </c>
      <c r="C22" s="27">
        <v>7203920</v>
      </c>
      <c r="D22" s="31"/>
      <c r="E22" s="31">
        <v>359</v>
      </c>
    </row>
    <row r="23" spans="1:9" x14ac:dyDescent="0.25">
      <c r="A23" s="1">
        <v>45672</v>
      </c>
      <c r="B23" t="s">
        <v>144</v>
      </c>
      <c r="C23" s="27">
        <v>7203920</v>
      </c>
      <c r="D23" s="31"/>
      <c r="E23" s="31">
        <v>298</v>
      </c>
    </row>
    <row r="24" spans="1:9" x14ac:dyDescent="0.25">
      <c r="A24" s="1">
        <v>45686</v>
      </c>
      <c r="B24" t="s">
        <v>53</v>
      </c>
      <c r="C24" s="27">
        <v>7203920</v>
      </c>
      <c r="D24" s="31"/>
      <c r="E24" s="31">
        <v>30.8</v>
      </c>
    </row>
    <row r="25" spans="1:9" x14ac:dyDescent="0.25">
      <c r="A25" s="1">
        <v>45716</v>
      </c>
      <c r="B25" t="s">
        <v>145</v>
      </c>
      <c r="C25" s="27">
        <v>7203920</v>
      </c>
      <c r="D25" s="31"/>
      <c r="E25" s="31">
        <v>67.5</v>
      </c>
    </row>
    <row r="26" spans="1:9" x14ac:dyDescent="0.25">
      <c r="A26" s="1">
        <v>45732</v>
      </c>
      <c r="B26" t="s">
        <v>98</v>
      </c>
      <c r="C26" s="27">
        <v>7203920</v>
      </c>
      <c r="D26" s="31"/>
      <c r="E26" s="31">
        <v>11.8</v>
      </c>
    </row>
    <row r="27" spans="1:9" x14ac:dyDescent="0.25">
      <c r="A27" s="1">
        <v>45737</v>
      </c>
      <c r="B27" t="s">
        <v>93</v>
      </c>
      <c r="C27" s="27">
        <v>7203920</v>
      </c>
      <c r="D27" s="31"/>
      <c r="E27" s="31">
        <v>49.95</v>
      </c>
    </row>
    <row r="28" spans="1:9" x14ac:dyDescent="0.25">
      <c r="A28" s="1">
        <v>45743</v>
      </c>
      <c r="B28" t="s">
        <v>52</v>
      </c>
      <c r="C28" s="27">
        <v>7203920</v>
      </c>
      <c r="D28" s="31"/>
      <c r="E28" s="31">
        <v>75.5</v>
      </c>
    </row>
    <row r="29" spans="1:9" x14ac:dyDescent="0.25">
      <c r="A29" s="1">
        <v>45745</v>
      </c>
      <c r="B29" t="s">
        <v>100</v>
      </c>
      <c r="C29" s="27">
        <v>7203920</v>
      </c>
      <c r="D29" s="31">
        <v>100</v>
      </c>
      <c r="E29" s="31"/>
    </row>
    <row r="30" spans="1:9" x14ac:dyDescent="0.25">
      <c r="A30" s="1">
        <v>45745</v>
      </c>
      <c r="B30" t="s">
        <v>86</v>
      </c>
      <c r="C30" s="27">
        <v>7203920</v>
      </c>
      <c r="D30" s="31"/>
      <c r="E30" s="31">
        <v>16.690000000000001</v>
      </c>
    </row>
    <row r="31" spans="1:9" x14ac:dyDescent="0.25">
      <c r="A31" s="1">
        <v>45747</v>
      </c>
      <c r="B31" t="s">
        <v>142</v>
      </c>
      <c r="C31" s="27">
        <v>7203920</v>
      </c>
      <c r="D31" s="31"/>
      <c r="E31" s="31">
        <v>29.99</v>
      </c>
    </row>
    <row r="32" spans="1:9" x14ac:dyDescent="0.25">
      <c r="A32" s="1">
        <v>45755</v>
      </c>
      <c r="B32" t="s">
        <v>101</v>
      </c>
      <c r="C32" s="27">
        <v>7203920</v>
      </c>
      <c r="D32" s="31">
        <v>1113.97</v>
      </c>
      <c r="E32" s="31"/>
    </row>
    <row r="33" spans="1:9" x14ac:dyDescent="0.25">
      <c r="A33" s="1">
        <v>45761</v>
      </c>
      <c r="B33" t="s">
        <v>102</v>
      </c>
      <c r="C33" s="27">
        <v>7203920</v>
      </c>
      <c r="D33" s="31"/>
      <c r="E33" s="31">
        <v>1113.97</v>
      </c>
    </row>
    <row r="34" spans="1:9" x14ac:dyDescent="0.25">
      <c r="A34" s="1">
        <v>45770</v>
      </c>
      <c r="B34" t="s">
        <v>106</v>
      </c>
      <c r="C34" s="27">
        <v>7203920</v>
      </c>
      <c r="D34" s="31"/>
      <c r="E34" s="31">
        <v>18.149999999999999</v>
      </c>
    </row>
    <row r="35" spans="1:9" x14ac:dyDescent="0.25">
      <c r="A35" s="1">
        <v>45771</v>
      </c>
      <c r="B35" t="s">
        <v>108</v>
      </c>
      <c r="C35" s="27">
        <v>7203920</v>
      </c>
      <c r="D35" s="31"/>
      <c r="E35" s="31">
        <v>132.75</v>
      </c>
    </row>
    <row r="36" spans="1:9" x14ac:dyDescent="0.25">
      <c r="A36" s="1">
        <v>45830</v>
      </c>
      <c r="B36" s="40" t="s">
        <v>155</v>
      </c>
      <c r="C36" s="27">
        <v>7203920</v>
      </c>
      <c r="D36" s="31"/>
      <c r="E36" s="31">
        <v>380</v>
      </c>
    </row>
    <row r="37" spans="1:9" x14ac:dyDescent="0.25">
      <c r="A37" s="1">
        <v>45831</v>
      </c>
      <c r="B37" s="40" t="s">
        <v>160</v>
      </c>
      <c r="C37" s="27">
        <v>7203920</v>
      </c>
      <c r="D37" s="31">
        <v>300</v>
      </c>
      <c r="E37" s="31"/>
    </row>
    <row r="38" spans="1:9" x14ac:dyDescent="0.25">
      <c r="A38" s="1">
        <v>45831</v>
      </c>
      <c r="B38" s="40" t="s">
        <v>164</v>
      </c>
      <c r="C38" s="27">
        <v>7203920</v>
      </c>
      <c r="D38" s="31"/>
      <c r="E38" s="31">
        <v>16.3</v>
      </c>
    </row>
    <row r="39" spans="1:9" x14ac:dyDescent="0.25">
      <c r="A39" s="1">
        <v>45843</v>
      </c>
      <c r="B39" s="40" t="s">
        <v>172</v>
      </c>
      <c r="C39" s="27">
        <v>7203920</v>
      </c>
      <c r="D39" s="31"/>
      <c r="E39" s="31">
        <v>25.5</v>
      </c>
    </row>
    <row r="40" spans="1:9" x14ac:dyDescent="0.25">
      <c r="A40" s="1">
        <v>45869</v>
      </c>
      <c r="B40" s="40" t="s">
        <v>171</v>
      </c>
      <c r="C40" s="27">
        <v>7203920</v>
      </c>
      <c r="D40" s="31"/>
      <c r="E40" s="31">
        <v>18.149999999999999</v>
      </c>
    </row>
    <row r="41" spans="1:9" x14ac:dyDescent="0.25">
      <c r="A41" s="62"/>
      <c r="B41" s="66"/>
      <c r="C41" s="64" t="s">
        <v>204</v>
      </c>
      <c r="D41" s="60">
        <f>SUM(D13:D40)</f>
        <v>1513.97</v>
      </c>
      <c r="E41" s="60">
        <f>SUM(E13:E40)</f>
        <v>2953.1600000000003</v>
      </c>
      <c r="F41" s="65">
        <f>D41-E41</f>
        <v>-1439.1900000000003</v>
      </c>
    </row>
    <row r="42" spans="1:9" x14ac:dyDescent="0.25">
      <c r="A42" s="1"/>
      <c r="B42" s="38"/>
      <c r="C42" s="27"/>
      <c r="D42" s="31"/>
      <c r="E42" s="31"/>
      <c r="F42" s="3"/>
    </row>
    <row r="43" spans="1:9" x14ac:dyDescent="0.25">
      <c r="A43" s="1">
        <v>45620</v>
      </c>
      <c r="B43" s="40" t="s">
        <v>205</v>
      </c>
      <c r="C43" s="27">
        <v>7203921</v>
      </c>
      <c r="D43" s="31">
        <v>2300</v>
      </c>
      <c r="E43" s="31"/>
      <c r="F43" s="3"/>
    </row>
    <row r="44" spans="1:9" x14ac:dyDescent="0.25">
      <c r="A44" s="1">
        <v>45609</v>
      </c>
      <c r="B44" t="s">
        <v>178</v>
      </c>
      <c r="C44" s="27">
        <v>7203921</v>
      </c>
      <c r="D44" s="31"/>
      <c r="E44" s="31">
        <v>107.97</v>
      </c>
    </row>
    <row r="45" spans="1:9" x14ac:dyDescent="0.25">
      <c r="A45" s="1">
        <v>45609</v>
      </c>
      <c r="B45" t="s">
        <v>179</v>
      </c>
      <c r="C45" s="27">
        <v>7203921</v>
      </c>
      <c r="D45" s="31"/>
      <c r="E45" s="31">
        <v>340.5</v>
      </c>
      <c r="H45" s="40"/>
      <c r="I45" s="40"/>
    </row>
    <row r="46" spans="1:9" x14ac:dyDescent="0.25">
      <c r="A46" s="1">
        <v>45609</v>
      </c>
      <c r="B46" t="s">
        <v>180</v>
      </c>
      <c r="C46" s="27">
        <v>7203921</v>
      </c>
      <c r="D46" s="31"/>
      <c r="E46" s="31">
        <v>96</v>
      </c>
      <c r="H46" s="40"/>
      <c r="I46" s="40"/>
    </row>
    <row r="47" spans="1:9" x14ac:dyDescent="0.25">
      <c r="A47" s="1">
        <v>45620</v>
      </c>
      <c r="B47" t="s">
        <v>182</v>
      </c>
      <c r="C47" s="27">
        <v>7203921</v>
      </c>
      <c r="D47" s="31"/>
      <c r="E47" s="31">
        <v>7</v>
      </c>
      <c r="H47" s="40"/>
      <c r="I47" s="40"/>
    </row>
    <row r="48" spans="1:9" x14ac:dyDescent="0.25">
      <c r="A48" s="1">
        <v>45620</v>
      </c>
      <c r="B48" t="s">
        <v>183</v>
      </c>
      <c r="C48" s="27">
        <v>7203921</v>
      </c>
      <c r="D48" s="31"/>
      <c r="E48" s="31">
        <v>6.6</v>
      </c>
      <c r="H48" s="40"/>
      <c r="I48" s="40"/>
    </row>
    <row r="49" spans="1:14" x14ac:dyDescent="0.25">
      <c r="A49" s="1">
        <v>45620</v>
      </c>
      <c r="B49" t="s">
        <v>184</v>
      </c>
      <c r="C49" s="27">
        <v>7203921</v>
      </c>
      <c r="D49" s="31"/>
      <c r="E49" s="31">
        <v>7.1</v>
      </c>
      <c r="H49" s="40"/>
      <c r="I49" s="40"/>
    </row>
    <row r="50" spans="1:14" x14ac:dyDescent="0.25">
      <c r="A50" s="1">
        <v>45620</v>
      </c>
      <c r="B50" t="s">
        <v>185</v>
      </c>
      <c r="C50" s="27">
        <v>7203921</v>
      </c>
      <c r="D50" s="31"/>
      <c r="E50" s="31">
        <v>7</v>
      </c>
      <c r="H50" s="40"/>
      <c r="I50" s="40"/>
    </row>
    <row r="51" spans="1:14" x14ac:dyDescent="0.25">
      <c r="A51" s="1">
        <v>45620</v>
      </c>
      <c r="B51" t="s">
        <v>186</v>
      </c>
      <c r="C51" s="27">
        <v>7203921</v>
      </c>
      <c r="D51" s="31"/>
      <c r="E51" s="31">
        <v>4.4000000000000004</v>
      </c>
      <c r="H51" s="40"/>
      <c r="I51" s="40"/>
    </row>
    <row r="52" spans="1:14" x14ac:dyDescent="0.25">
      <c r="A52" s="1">
        <v>45620</v>
      </c>
      <c r="B52" t="s">
        <v>187</v>
      </c>
      <c r="C52" s="27">
        <v>7203921</v>
      </c>
      <c r="D52" s="31"/>
      <c r="E52" s="31">
        <v>19.2</v>
      </c>
      <c r="H52" s="40"/>
      <c r="I52" s="40"/>
    </row>
    <row r="53" spans="1:14" x14ac:dyDescent="0.25">
      <c r="A53" s="1">
        <v>45620</v>
      </c>
      <c r="B53" t="s">
        <v>188</v>
      </c>
      <c r="C53" s="27">
        <v>7203921</v>
      </c>
      <c r="D53" s="31"/>
      <c r="E53" s="31">
        <v>7.9</v>
      </c>
      <c r="H53" s="40"/>
      <c r="I53" s="40"/>
    </row>
    <row r="54" spans="1:14" x14ac:dyDescent="0.25">
      <c r="A54" s="1">
        <v>45620</v>
      </c>
      <c r="B54" t="s">
        <v>189</v>
      </c>
      <c r="C54" s="27">
        <v>7203921</v>
      </c>
      <c r="D54" s="31"/>
      <c r="E54" s="31">
        <v>3.2</v>
      </c>
      <c r="H54" s="40"/>
      <c r="I54" s="40"/>
    </row>
    <row r="55" spans="1:14" x14ac:dyDescent="0.25">
      <c r="A55" s="1">
        <v>45620</v>
      </c>
      <c r="B55" t="s">
        <v>190</v>
      </c>
      <c r="C55" s="27">
        <v>7203921</v>
      </c>
      <c r="D55" s="31"/>
      <c r="E55" s="31">
        <v>3.7</v>
      </c>
      <c r="H55" s="40"/>
      <c r="I55" s="40"/>
    </row>
    <row r="56" spans="1:14" x14ac:dyDescent="0.25">
      <c r="A56" s="1">
        <v>45620</v>
      </c>
      <c r="B56" t="s">
        <v>202</v>
      </c>
      <c r="C56" s="27">
        <v>7203921</v>
      </c>
      <c r="D56" s="31">
        <v>334.1</v>
      </c>
      <c r="E56" s="31"/>
      <c r="G56" s="27"/>
      <c r="H56" s="31"/>
      <c r="I56" s="31"/>
      <c r="M56" s="40"/>
      <c r="N56" s="40"/>
    </row>
    <row r="57" spans="1:14" x14ac:dyDescent="0.25">
      <c r="A57" s="1">
        <v>45620</v>
      </c>
      <c r="B57" t="s">
        <v>203</v>
      </c>
      <c r="C57" s="27">
        <v>7203921</v>
      </c>
      <c r="D57" s="31"/>
      <c r="E57" s="31">
        <v>53.2</v>
      </c>
      <c r="H57" s="40"/>
      <c r="I57" s="40"/>
    </row>
    <row r="58" spans="1:14" x14ac:dyDescent="0.25">
      <c r="A58" s="1">
        <v>45622</v>
      </c>
      <c r="B58" t="s">
        <v>191</v>
      </c>
      <c r="C58" s="27">
        <v>7203921</v>
      </c>
      <c r="D58" s="31">
        <v>719.5</v>
      </c>
      <c r="E58" s="31"/>
      <c r="H58" s="40"/>
      <c r="I58" s="40"/>
    </row>
    <row r="59" spans="1:14" x14ac:dyDescent="0.25">
      <c r="A59" s="1">
        <v>45622</v>
      </c>
      <c r="B59" t="s">
        <v>192</v>
      </c>
      <c r="C59" s="27">
        <v>7203921</v>
      </c>
      <c r="D59" s="31"/>
      <c r="E59" s="31">
        <v>14</v>
      </c>
      <c r="H59" s="40"/>
      <c r="I59" s="40"/>
    </row>
    <row r="60" spans="1:14" x14ac:dyDescent="0.25">
      <c r="A60" s="1">
        <v>45625</v>
      </c>
      <c r="B60" t="s">
        <v>193</v>
      </c>
      <c r="C60" s="27">
        <v>7203921</v>
      </c>
      <c r="D60" s="31"/>
      <c r="E60" s="31">
        <v>5</v>
      </c>
      <c r="H60" s="40"/>
      <c r="I60" s="40"/>
    </row>
    <row r="61" spans="1:14" x14ac:dyDescent="0.25">
      <c r="A61" s="71">
        <v>45627</v>
      </c>
      <c r="B61" s="23" t="s">
        <v>216</v>
      </c>
      <c r="C61" s="27">
        <v>7203921</v>
      </c>
      <c r="D61" s="31">
        <v>40</v>
      </c>
      <c r="E61" s="31"/>
      <c r="H61" s="40"/>
      <c r="I61" s="40"/>
    </row>
    <row r="62" spans="1:14" x14ac:dyDescent="0.25">
      <c r="A62" s="71">
        <v>45627</v>
      </c>
      <c r="B62" s="23" t="s">
        <v>217</v>
      </c>
      <c r="C62" s="27">
        <v>7203921</v>
      </c>
      <c r="D62" s="31">
        <v>20</v>
      </c>
      <c r="E62" s="31"/>
      <c r="H62" s="40"/>
      <c r="I62" s="40"/>
    </row>
    <row r="63" spans="1:14" x14ac:dyDescent="0.25">
      <c r="A63" s="71">
        <v>45629</v>
      </c>
      <c r="B63" s="23" t="s">
        <v>218</v>
      </c>
      <c r="C63" s="27">
        <v>7203921</v>
      </c>
      <c r="D63" s="31">
        <v>50</v>
      </c>
      <c r="E63" s="31"/>
      <c r="H63" s="40"/>
      <c r="I63" s="40"/>
    </row>
    <row r="64" spans="1:14" x14ac:dyDescent="0.25">
      <c r="A64" s="71">
        <v>45629</v>
      </c>
      <c r="B64" s="23" t="s">
        <v>219</v>
      </c>
      <c r="C64" s="27">
        <v>7203921</v>
      </c>
      <c r="D64" s="31">
        <v>70</v>
      </c>
      <c r="E64" s="31"/>
      <c r="H64" s="40"/>
      <c r="I64" s="40"/>
    </row>
    <row r="65" spans="1:9" x14ac:dyDescent="0.25">
      <c r="A65" s="1">
        <v>45634</v>
      </c>
      <c r="B65" t="s">
        <v>194</v>
      </c>
      <c r="C65" s="27">
        <v>7203921</v>
      </c>
      <c r="D65" s="31"/>
      <c r="E65" s="31">
        <v>1072.5</v>
      </c>
      <c r="H65" s="40"/>
      <c r="I65" s="40"/>
    </row>
    <row r="66" spans="1:9" x14ac:dyDescent="0.25">
      <c r="A66" s="1">
        <v>45634</v>
      </c>
      <c r="B66" t="s">
        <v>195</v>
      </c>
      <c r="C66" s="27">
        <v>7203921</v>
      </c>
      <c r="D66" s="31"/>
      <c r="E66" s="31">
        <v>876.5</v>
      </c>
      <c r="H66" s="40"/>
      <c r="I66" s="40"/>
    </row>
    <row r="67" spans="1:9" x14ac:dyDescent="0.25">
      <c r="A67" s="1">
        <v>45634</v>
      </c>
      <c r="B67" t="s">
        <v>196</v>
      </c>
      <c r="C67" s="27">
        <v>7203921</v>
      </c>
      <c r="D67" s="31"/>
      <c r="E67" s="31">
        <v>9.2899999999999991</v>
      </c>
      <c r="H67" s="40"/>
      <c r="I67" s="40"/>
    </row>
    <row r="68" spans="1:9" x14ac:dyDescent="0.25">
      <c r="A68" s="71">
        <v>45636</v>
      </c>
      <c r="B68" s="23" t="s">
        <v>220</v>
      </c>
      <c r="C68" s="27">
        <v>7203921</v>
      </c>
      <c r="D68" s="31">
        <v>10</v>
      </c>
      <c r="E68" s="31"/>
      <c r="H68" s="40"/>
      <c r="I68" s="40"/>
    </row>
    <row r="69" spans="1:9" x14ac:dyDescent="0.25">
      <c r="A69" s="71">
        <v>45637</v>
      </c>
      <c r="B69" s="23" t="s">
        <v>221</v>
      </c>
      <c r="C69" s="27">
        <v>7203921</v>
      </c>
      <c r="D69" s="31">
        <v>60</v>
      </c>
      <c r="E69" s="31"/>
      <c r="H69" s="40"/>
      <c r="I69" s="40"/>
    </row>
    <row r="70" spans="1:9" x14ac:dyDescent="0.25">
      <c r="A70" s="71">
        <v>45639</v>
      </c>
      <c r="B70" s="23" t="s">
        <v>222</v>
      </c>
      <c r="C70" s="27">
        <v>7203921</v>
      </c>
      <c r="D70" s="31">
        <v>50</v>
      </c>
      <c r="E70" s="31"/>
      <c r="H70" s="40"/>
      <c r="I70" s="40"/>
    </row>
    <row r="71" spans="1:9" x14ac:dyDescent="0.25">
      <c r="A71" s="71">
        <v>45643</v>
      </c>
      <c r="B71" s="23" t="s">
        <v>223</v>
      </c>
      <c r="C71" s="27">
        <v>7203921</v>
      </c>
      <c r="D71" s="31"/>
      <c r="E71" s="31">
        <v>10</v>
      </c>
      <c r="H71" s="40"/>
      <c r="I71" s="40"/>
    </row>
    <row r="72" spans="1:9" x14ac:dyDescent="0.25">
      <c r="A72" s="1">
        <v>45643</v>
      </c>
      <c r="B72" t="s">
        <v>200</v>
      </c>
      <c r="C72" s="27">
        <v>7203921</v>
      </c>
      <c r="D72" s="31"/>
      <c r="E72" s="31">
        <v>250</v>
      </c>
      <c r="H72" s="40"/>
      <c r="I72" s="40"/>
    </row>
    <row r="73" spans="1:9" x14ac:dyDescent="0.25">
      <c r="A73" s="1">
        <v>45643</v>
      </c>
      <c r="B73" t="s">
        <v>201</v>
      </c>
      <c r="C73" s="27">
        <v>7203921</v>
      </c>
      <c r="D73" s="31"/>
      <c r="E73" s="31">
        <v>200</v>
      </c>
      <c r="H73" s="40"/>
      <c r="I73" s="40"/>
    </row>
    <row r="74" spans="1:9" x14ac:dyDescent="0.25">
      <c r="A74" s="1">
        <v>45642</v>
      </c>
      <c r="B74" t="s">
        <v>199</v>
      </c>
      <c r="C74" s="27">
        <v>7203922</v>
      </c>
      <c r="D74" s="31"/>
      <c r="E74" s="31">
        <v>280</v>
      </c>
      <c r="H74" s="40"/>
      <c r="I74" s="40"/>
    </row>
    <row r="75" spans="1:9" x14ac:dyDescent="0.25">
      <c r="A75" s="62"/>
      <c r="B75" s="63"/>
      <c r="C75" s="64" t="s">
        <v>204</v>
      </c>
      <c r="D75" s="60">
        <f>SUM(D43:D74)</f>
        <v>3653.6</v>
      </c>
      <c r="E75" s="60">
        <f>SUM(E43:E74)</f>
        <v>3381.0600000000004</v>
      </c>
      <c r="F75" s="65">
        <f>D75-E75</f>
        <v>272.53999999999951</v>
      </c>
      <c r="H75" s="40"/>
      <c r="I75" s="40"/>
    </row>
    <row r="76" spans="1:9" x14ac:dyDescent="0.25">
      <c r="A76" s="1"/>
      <c r="C76" s="27"/>
      <c r="D76" s="31"/>
      <c r="E76" s="31"/>
      <c r="F76" s="3"/>
      <c r="H76" s="38"/>
      <c r="I76" s="38"/>
    </row>
    <row r="77" spans="1:9" x14ac:dyDescent="0.25">
      <c r="A77" s="1">
        <v>45805</v>
      </c>
      <c r="B77" s="40" t="s">
        <v>125</v>
      </c>
      <c r="C77" s="27" t="s">
        <v>36</v>
      </c>
      <c r="E77" s="61">
        <v>47.58</v>
      </c>
    </row>
    <row r="78" spans="1:9" x14ac:dyDescent="0.25">
      <c r="A78" s="1">
        <v>45824</v>
      </c>
      <c r="B78" s="40" t="s">
        <v>151</v>
      </c>
      <c r="C78" s="27" t="s">
        <v>36</v>
      </c>
      <c r="D78" s="61">
        <v>170</v>
      </c>
    </row>
    <row r="79" spans="1:9" x14ac:dyDescent="0.25">
      <c r="A79" s="1">
        <v>45826</v>
      </c>
      <c r="B79" s="40" t="s">
        <v>152</v>
      </c>
      <c r="C79" s="27" t="s">
        <v>36</v>
      </c>
      <c r="D79" s="61">
        <v>34</v>
      </c>
    </row>
    <row r="80" spans="1:9" x14ac:dyDescent="0.25">
      <c r="A80" s="1">
        <v>45827</v>
      </c>
      <c r="B80" s="40" t="s">
        <v>153</v>
      </c>
      <c r="C80" s="27" t="s">
        <v>36</v>
      </c>
      <c r="E80" s="61">
        <v>225.5</v>
      </c>
    </row>
    <row r="81" spans="1:9" x14ac:dyDescent="0.25">
      <c r="A81" s="1">
        <v>45828</v>
      </c>
      <c r="B81" s="40" t="s">
        <v>154</v>
      </c>
      <c r="C81" s="27" t="s">
        <v>36</v>
      </c>
      <c r="D81" s="61">
        <v>76.5</v>
      </c>
    </row>
    <row r="82" spans="1:9" x14ac:dyDescent="0.25">
      <c r="A82" s="1">
        <v>45832</v>
      </c>
      <c r="B82" s="40" t="s">
        <v>162</v>
      </c>
      <c r="C82" s="27" t="s">
        <v>36</v>
      </c>
      <c r="D82" s="61">
        <v>166</v>
      </c>
    </row>
    <row r="83" spans="1:9" x14ac:dyDescent="0.25">
      <c r="A83" s="1">
        <v>45832</v>
      </c>
      <c r="B83" s="40" t="s">
        <v>165</v>
      </c>
      <c r="C83" s="27" t="s">
        <v>36</v>
      </c>
      <c r="E83" s="61">
        <v>3.31</v>
      </c>
    </row>
    <row r="84" spans="1:9" x14ac:dyDescent="0.25">
      <c r="A84" s="1">
        <v>45832</v>
      </c>
      <c r="B84" s="40" t="s">
        <v>163</v>
      </c>
      <c r="C84" s="27" t="s">
        <v>36</v>
      </c>
      <c r="D84" s="61">
        <v>68</v>
      </c>
    </row>
    <row r="85" spans="1:9" x14ac:dyDescent="0.25">
      <c r="A85" s="1">
        <v>45832</v>
      </c>
      <c r="B85" s="40" t="s">
        <v>169</v>
      </c>
      <c r="C85" s="27" t="s">
        <v>36</v>
      </c>
      <c r="D85" s="61">
        <v>68</v>
      </c>
    </row>
    <row r="86" spans="1:9" x14ac:dyDescent="0.25">
      <c r="A86" s="1">
        <v>45835</v>
      </c>
      <c r="B86" s="40" t="s">
        <v>170</v>
      </c>
      <c r="C86" s="27" t="s">
        <v>36</v>
      </c>
      <c r="D86" s="61">
        <v>306</v>
      </c>
    </row>
    <row r="87" spans="1:9" x14ac:dyDescent="0.25">
      <c r="A87" s="1">
        <v>45839</v>
      </c>
      <c r="B87" s="40" t="s">
        <v>167</v>
      </c>
      <c r="C87" s="27" t="s">
        <v>36</v>
      </c>
      <c r="E87" s="61">
        <v>100</v>
      </c>
    </row>
    <row r="88" spans="1:9" x14ac:dyDescent="0.25">
      <c r="A88" s="1">
        <v>45839</v>
      </c>
      <c r="B88" s="40" t="s">
        <v>156</v>
      </c>
      <c r="C88" s="27" t="s">
        <v>36</v>
      </c>
      <c r="E88" s="61">
        <v>87.5</v>
      </c>
    </row>
    <row r="89" spans="1:9" x14ac:dyDescent="0.25">
      <c r="A89" s="1">
        <v>45843</v>
      </c>
      <c r="B89" s="40" t="s">
        <v>157</v>
      </c>
      <c r="C89" s="27" t="s">
        <v>36</v>
      </c>
      <c r="E89" s="61">
        <v>357.5</v>
      </c>
    </row>
    <row r="90" spans="1:9" x14ac:dyDescent="0.25">
      <c r="A90" s="1">
        <v>45843</v>
      </c>
      <c r="B90" s="40" t="s">
        <v>168</v>
      </c>
      <c r="C90" s="27" t="s">
        <v>36</v>
      </c>
      <c r="E90" s="61">
        <v>10</v>
      </c>
    </row>
    <row r="91" spans="1:9" x14ac:dyDescent="0.25">
      <c r="A91" s="1">
        <v>45869</v>
      </c>
      <c r="B91" s="40" t="s">
        <v>173</v>
      </c>
      <c r="C91" s="27" t="s">
        <v>36</v>
      </c>
      <c r="E91" s="61">
        <v>11.8</v>
      </c>
    </row>
    <row r="92" spans="1:9" x14ac:dyDescent="0.25">
      <c r="A92" s="62"/>
      <c r="B92" s="66"/>
      <c r="C92" s="64" t="s">
        <v>204</v>
      </c>
      <c r="D92" s="76">
        <f>SUM(D77:D91)</f>
        <v>888.5</v>
      </c>
      <c r="E92" s="76">
        <f>SUM(E77:E91)</f>
        <v>843.18999999999994</v>
      </c>
      <c r="F92" s="67">
        <f>D92-E92</f>
        <v>45.310000000000059</v>
      </c>
    </row>
    <row r="93" spans="1:9" x14ac:dyDescent="0.25">
      <c r="A93" s="1"/>
      <c r="B93" s="38"/>
      <c r="C93" s="27"/>
      <c r="D93" s="77"/>
      <c r="E93" s="77"/>
      <c r="F93" s="70"/>
    </row>
    <row r="94" spans="1:9" x14ac:dyDescent="0.25">
      <c r="A94" s="71">
        <v>45778</v>
      </c>
      <c r="B94" s="23" t="s">
        <v>216</v>
      </c>
      <c r="C94" s="27" t="s">
        <v>32</v>
      </c>
      <c r="D94" s="31">
        <v>40</v>
      </c>
      <c r="E94" s="31"/>
      <c r="H94" s="40"/>
      <c r="I94" s="40"/>
    </row>
    <row r="95" spans="1:9" x14ac:dyDescent="0.25">
      <c r="A95" s="71">
        <v>45778</v>
      </c>
      <c r="B95" s="23" t="s">
        <v>217</v>
      </c>
      <c r="C95" s="27" t="s">
        <v>32</v>
      </c>
      <c r="D95" s="31">
        <v>20</v>
      </c>
      <c r="E95" s="31"/>
      <c r="H95" s="40"/>
      <c r="I95" s="40"/>
    </row>
    <row r="96" spans="1:9" x14ac:dyDescent="0.25">
      <c r="A96" s="71">
        <v>45778</v>
      </c>
      <c r="B96" s="23" t="s">
        <v>218</v>
      </c>
      <c r="C96" s="27" t="s">
        <v>32</v>
      </c>
      <c r="D96" s="31">
        <v>50</v>
      </c>
      <c r="E96" s="31"/>
      <c r="H96" s="40"/>
      <c r="I96" s="40"/>
    </row>
    <row r="97" spans="1:9" x14ac:dyDescent="0.25">
      <c r="A97" s="71">
        <v>45778</v>
      </c>
      <c r="B97" s="23" t="s">
        <v>219</v>
      </c>
      <c r="C97" s="27" t="s">
        <v>32</v>
      </c>
      <c r="D97" s="31">
        <v>70</v>
      </c>
      <c r="E97" s="31"/>
      <c r="H97" s="40"/>
      <c r="I97" s="40"/>
    </row>
    <row r="98" spans="1:9" x14ac:dyDescent="0.25">
      <c r="A98" s="71">
        <v>45778</v>
      </c>
      <c r="B98" s="23" t="s">
        <v>220</v>
      </c>
      <c r="C98" s="27" t="s">
        <v>32</v>
      </c>
      <c r="D98" s="31">
        <v>10</v>
      </c>
      <c r="E98" s="31"/>
      <c r="H98" s="40"/>
      <c r="I98" s="40"/>
    </row>
    <row r="99" spans="1:9" x14ac:dyDescent="0.25">
      <c r="A99" s="71">
        <v>45778</v>
      </c>
      <c r="B99" s="23" t="s">
        <v>221</v>
      </c>
      <c r="C99" s="27" t="s">
        <v>32</v>
      </c>
      <c r="D99" s="31">
        <v>60</v>
      </c>
      <c r="E99" s="31"/>
      <c r="H99" s="40"/>
      <c r="I99" s="40"/>
    </row>
    <row r="100" spans="1:9" x14ac:dyDescent="0.25">
      <c r="A100" s="71">
        <v>45778</v>
      </c>
      <c r="B100" s="23" t="s">
        <v>222</v>
      </c>
      <c r="C100" s="27" t="s">
        <v>32</v>
      </c>
      <c r="D100" s="31">
        <v>50</v>
      </c>
      <c r="E100" s="31"/>
      <c r="H100" s="40"/>
      <c r="I100" s="40"/>
    </row>
    <row r="101" spans="1:9" x14ac:dyDescent="0.25">
      <c r="A101" s="71">
        <v>45778</v>
      </c>
      <c r="B101" s="23" t="s">
        <v>223</v>
      </c>
      <c r="C101" s="27" t="s">
        <v>32</v>
      </c>
      <c r="D101" s="31"/>
      <c r="E101" s="31">
        <v>1</v>
      </c>
      <c r="H101" s="40"/>
      <c r="I101" s="40"/>
    </row>
    <row r="102" spans="1:9" x14ac:dyDescent="0.25">
      <c r="A102" s="1">
        <v>45660</v>
      </c>
      <c r="B102" t="s">
        <v>60</v>
      </c>
      <c r="C102" s="27" t="s">
        <v>32</v>
      </c>
      <c r="D102" s="31"/>
      <c r="E102" s="31">
        <v>678</v>
      </c>
    </row>
    <row r="103" spans="1:9" x14ac:dyDescent="0.25">
      <c r="A103" s="71">
        <v>45682</v>
      </c>
      <c r="B103" s="78" t="s">
        <v>215</v>
      </c>
      <c r="C103" s="27" t="s">
        <v>32</v>
      </c>
      <c r="D103" s="31">
        <v>2300</v>
      </c>
      <c r="E103" s="31"/>
    </row>
    <row r="104" spans="1:9" x14ac:dyDescent="0.25">
      <c r="A104" s="1">
        <v>45685</v>
      </c>
      <c r="B104" t="s">
        <v>70</v>
      </c>
      <c r="C104" s="27" t="s">
        <v>32</v>
      </c>
      <c r="D104" s="31">
        <v>558.88</v>
      </c>
      <c r="E104" s="31"/>
    </row>
    <row r="105" spans="1:9" x14ac:dyDescent="0.25">
      <c r="A105" s="1">
        <v>45686</v>
      </c>
      <c r="B105" t="s">
        <v>67</v>
      </c>
      <c r="C105" s="27" t="s">
        <v>32</v>
      </c>
      <c r="D105" s="31"/>
      <c r="E105" s="31">
        <v>162.96</v>
      </c>
    </row>
    <row r="106" spans="1:9" x14ac:dyDescent="0.25">
      <c r="A106" s="1">
        <v>45687</v>
      </c>
      <c r="B106" t="s">
        <v>59</v>
      </c>
      <c r="C106" s="27" t="s">
        <v>32</v>
      </c>
      <c r="D106" s="31"/>
      <c r="E106" s="31">
        <v>1072.5</v>
      </c>
    </row>
    <row r="107" spans="1:9" x14ac:dyDescent="0.25">
      <c r="A107" s="1">
        <v>45687</v>
      </c>
      <c r="B107" t="s">
        <v>61</v>
      </c>
      <c r="C107" s="27" t="s">
        <v>32</v>
      </c>
      <c r="D107" s="31"/>
      <c r="E107" s="31">
        <v>590</v>
      </c>
    </row>
    <row r="108" spans="1:9" x14ac:dyDescent="0.25">
      <c r="A108" s="1">
        <v>45687</v>
      </c>
      <c r="B108" t="s">
        <v>65</v>
      </c>
      <c r="C108" s="27" t="s">
        <v>32</v>
      </c>
      <c r="D108" s="31"/>
      <c r="E108" s="31">
        <v>200</v>
      </c>
    </row>
    <row r="109" spans="1:9" x14ac:dyDescent="0.25">
      <c r="A109" s="1">
        <v>45689</v>
      </c>
      <c r="B109" t="s">
        <v>54</v>
      </c>
      <c r="C109" s="27" t="s">
        <v>32</v>
      </c>
      <c r="D109" s="31"/>
      <c r="E109" s="31">
        <v>9.6</v>
      </c>
    </row>
    <row r="110" spans="1:9" x14ac:dyDescent="0.25">
      <c r="A110" s="1">
        <v>45689</v>
      </c>
      <c r="B110" t="s">
        <v>55</v>
      </c>
      <c r="C110" s="27" t="s">
        <v>32</v>
      </c>
      <c r="D110" s="31"/>
      <c r="E110" s="31">
        <v>7.9</v>
      </c>
    </row>
    <row r="111" spans="1:9" x14ac:dyDescent="0.25">
      <c r="A111" s="1">
        <v>45689</v>
      </c>
      <c r="B111" t="s">
        <v>56</v>
      </c>
      <c r="C111" s="27" t="s">
        <v>32</v>
      </c>
      <c r="D111" s="31"/>
      <c r="E111" s="31">
        <v>4.4000000000000004</v>
      </c>
    </row>
    <row r="112" spans="1:9" x14ac:dyDescent="0.25">
      <c r="A112" s="1">
        <v>45689</v>
      </c>
      <c r="B112" t="s">
        <v>57</v>
      </c>
      <c r="C112" s="27" t="s">
        <v>32</v>
      </c>
      <c r="D112" s="31"/>
      <c r="E112" s="31">
        <v>3.2</v>
      </c>
    </row>
    <row r="113" spans="1:9" x14ac:dyDescent="0.25">
      <c r="A113" s="1">
        <v>45689</v>
      </c>
      <c r="B113" t="s">
        <v>58</v>
      </c>
      <c r="C113" s="27" t="s">
        <v>32</v>
      </c>
      <c r="D113" s="31"/>
      <c r="E113" s="31">
        <v>2.2999999999999998</v>
      </c>
    </row>
    <row r="114" spans="1:9" x14ac:dyDescent="0.25">
      <c r="A114" s="1">
        <v>45693</v>
      </c>
      <c r="B114" t="s">
        <v>64</v>
      </c>
      <c r="C114" s="27" t="s">
        <v>32</v>
      </c>
      <c r="D114" s="31"/>
      <c r="E114" s="31">
        <f>SUM(D9441)</f>
        <v>0</v>
      </c>
    </row>
    <row r="115" spans="1:9" x14ac:dyDescent="0.25">
      <c r="A115" s="62"/>
      <c r="B115" s="63"/>
      <c r="C115" s="64" t="s">
        <v>204</v>
      </c>
      <c r="D115" s="60">
        <f>SUM(D94:D114)</f>
        <v>3158.88</v>
      </c>
      <c r="E115" s="60">
        <f>SUM(E94:E114)</f>
        <v>2731.86</v>
      </c>
      <c r="F115" s="65">
        <f>D115-E115</f>
        <v>427.02</v>
      </c>
    </row>
    <row r="116" spans="1:9" x14ac:dyDescent="0.25">
      <c r="A116" s="1"/>
      <c r="C116" s="27"/>
      <c r="D116" s="31"/>
      <c r="E116" s="31"/>
      <c r="F116" s="3"/>
    </row>
    <row r="117" spans="1:9" x14ac:dyDescent="0.25">
      <c r="A117" s="71">
        <v>45658</v>
      </c>
      <c r="B117" s="23" t="s">
        <v>216</v>
      </c>
      <c r="C117" s="27" t="s">
        <v>33</v>
      </c>
      <c r="D117" s="31">
        <v>40</v>
      </c>
      <c r="E117" s="31"/>
      <c r="H117" s="40"/>
      <c r="I117" s="40"/>
    </row>
    <row r="118" spans="1:9" x14ac:dyDescent="0.25">
      <c r="A118" s="71">
        <v>45658</v>
      </c>
      <c r="B118" s="23" t="s">
        <v>217</v>
      </c>
      <c r="C118" s="27" t="s">
        <v>33</v>
      </c>
      <c r="D118" s="31">
        <v>20</v>
      </c>
      <c r="E118" s="31"/>
      <c r="H118" s="40"/>
      <c r="I118" s="40"/>
    </row>
    <row r="119" spans="1:9" x14ac:dyDescent="0.25">
      <c r="A119" s="71">
        <v>45658</v>
      </c>
      <c r="B119" s="23" t="s">
        <v>218</v>
      </c>
      <c r="C119" s="27" t="s">
        <v>33</v>
      </c>
      <c r="D119" s="31">
        <v>50</v>
      </c>
      <c r="E119" s="31"/>
      <c r="H119" s="40"/>
      <c r="I119" s="40"/>
    </row>
    <row r="120" spans="1:9" x14ac:dyDescent="0.25">
      <c r="A120" s="71">
        <v>45658</v>
      </c>
      <c r="B120" s="23" t="s">
        <v>219</v>
      </c>
      <c r="C120" s="27" t="s">
        <v>33</v>
      </c>
      <c r="D120" s="31">
        <v>70</v>
      </c>
      <c r="E120" s="31"/>
      <c r="H120" s="40"/>
      <c r="I120" s="40"/>
    </row>
    <row r="121" spans="1:9" x14ac:dyDescent="0.25">
      <c r="A121" s="71">
        <v>45658</v>
      </c>
      <c r="B121" s="23" t="s">
        <v>220</v>
      </c>
      <c r="C121" s="27" t="s">
        <v>33</v>
      </c>
      <c r="D121" s="31">
        <v>10</v>
      </c>
      <c r="E121" s="31"/>
      <c r="H121" s="40"/>
      <c r="I121" s="40"/>
    </row>
    <row r="122" spans="1:9" x14ac:dyDescent="0.25">
      <c r="A122" s="71">
        <v>45658</v>
      </c>
      <c r="B122" s="23" t="s">
        <v>221</v>
      </c>
      <c r="C122" s="27" t="s">
        <v>33</v>
      </c>
      <c r="D122" s="31">
        <v>60</v>
      </c>
      <c r="E122" s="31"/>
      <c r="H122" s="40"/>
      <c r="I122" s="40"/>
    </row>
    <row r="123" spans="1:9" x14ac:dyDescent="0.25">
      <c r="A123" s="71">
        <v>45658</v>
      </c>
      <c r="B123" s="23" t="s">
        <v>222</v>
      </c>
      <c r="C123" s="27" t="s">
        <v>33</v>
      </c>
      <c r="D123" s="31">
        <v>50</v>
      </c>
      <c r="E123" s="31"/>
      <c r="H123" s="40"/>
      <c r="I123" s="40"/>
    </row>
    <row r="124" spans="1:9" x14ac:dyDescent="0.25">
      <c r="A124" s="71">
        <v>45658</v>
      </c>
      <c r="B124" s="23" t="s">
        <v>223</v>
      </c>
      <c r="C124" s="27" t="s">
        <v>33</v>
      </c>
      <c r="D124" s="31"/>
      <c r="E124" s="31">
        <v>10</v>
      </c>
      <c r="H124" s="40"/>
      <c r="I124" s="40"/>
    </row>
    <row r="125" spans="1:9" x14ac:dyDescent="0.25">
      <c r="A125" s="1">
        <v>45728</v>
      </c>
      <c r="B125" t="s">
        <v>69</v>
      </c>
      <c r="C125" s="27" t="s">
        <v>33</v>
      </c>
      <c r="D125" s="31"/>
      <c r="E125" s="31">
        <v>110.5</v>
      </c>
    </row>
    <row r="126" spans="1:9" x14ac:dyDescent="0.25">
      <c r="A126" s="71">
        <v>45738</v>
      </c>
      <c r="B126" s="78" t="s">
        <v>215</v>
      </c>
      <c r="C126" s="27" t="s">
        <v>33</v>
      </c>
      <c r="D126" s="31">
        <v>2300</v>
      </c>
      <c r="E126" s="31"/>
    </row>
    <row r="127" spans="1:9" x14ac:dyDescent="0.25">
      <c r="A127" s="1">
        <v>45741</v>
      </c>
      <c r="B127" t="s">
        <v>92</v>
      </c>
      <c r="C127" s="27" t="s">
        <v>33</v>
      </c>
      <c r="D127" s="31">
        <v>658.94</v>
      </c>
      <c r="E127" s="31"/>
    </row>
    <row r="128" spans="1:9" x14ac:dyDescent="0.25">
      <c r="A128" s="1">
        <v>45743</v>
      </c>
      <c r="B128" t="s">
        <v>66</v>
      </c>
      <c r="C128" s="27" t="s">
        <v>33</v>
      </c>
      <c r="D128" s="31"/>
      <c r="E128" s="31">
        <v>200</v>
      </c>
    </row>
    <row r="129" spans="1:6" x14ac:dyDescent="0.25">
      <c r="A129" s="1">
        <v>45745</v>
      </c>
      <c r="B129" t="s">
        <v>75</v>
      </c>
      <c r="C129" s="27" t="s">
        <v>33</v>
      </c>
      <c r="D129" s="31"/>
      <c r="E129" s="31">
        <v>4.4000000000000004</v>
      </c>
    </row>
    <row r="130" spans="1:6" x14ac:dyDescent="0.25">
      <c r="A130" s="1">
        <v>45745</v>
      </c>
      <c r="B130" t="s">
        <v>76</v>
      </c>
      <c r="C130" s="27" t="s">
        <v>33</v>
      </c>
      <c r="D130" s="31"/>
      <c r="E130" s="31">
        <v>19.2</v>
      </c>
    </row>
    <row r="131" spans="1:6" x14ac:dyDescent="0.25">
      <c r="A131" s="1">
        <v>45745</v>
      </c>
      <c r="B131" t="s">
        <v>77</v>
      </c>
      <c r="C131" s="27" t="s">
        <v>33</v>
      </c>
      <c r="D131" s="31"/>
      <c r="E131" s="31">
        <v>2.4</v>
      </c>
    </row>
    <row r="132" spans="1:6" x14ac:dyDescent="0.25">
      <c r="A132" s="1">
        <v>45745</v>
      </c>
      <c r="B132" t="s">
        <v>78</v>
      </c>
      <c r="C132" s="27" t="s">
        <v>33</v>
      </c>
      <c r="D132" s="31"/>
      <c r="E132" s="31">
        <v>6.6</v>
      </c>
    </row>
    <row r="133" spans="1:6" x14ac:dyDescent="0.25">
      <c r="A133" s="1">
        <v>45745</v>
      </c>
      <c r="B133" t="s">
        <v>79</v>
      </c>
      <c r="C133" s="27" t="s">
        <v>33</v>
      </c>
      <c r="D133" s="31"/>
      <c r="E133" s="31">
        <v>5</v>
      </c>
    </row>
    <row r="134" spans="1:6" x14ac:dyDescent="0.25">
      <c r="A134" s="1">
        <v>45745</v>
      </c>
      <c r="B134" t="s">
        <v>80</v>
      </c>
      <c r="C134" s="27" t="s">
        <v>33</v>
      </c>
      <c r="D134" s="31"/>
      <c r="E134" s="31">
        <v>16</v>
      </c>
    </row>
    <row r="135" spans="1:6" x14ac:dyDescent="0.25">
      <c r="A135" s="1">
        <v>45745</v>
      </c>
      <c r="B135" t="s">
        <v>81</v>
      </c>
      <c r="C135" s="27" t="s">
        <v>33</v>
      </c>
      <c r="D135" s="31"/>
      <c r="E135" s="31">
        <v>7</v>
      </c>
    </row>
    <row r="136" spans="1:6" x14ac:dyDescent="0.25">
      <c r="A136" s="1">
        <v>45745</v>
      </c>
      <c r="B136" t="s">
        <v>82</v>
      </c>
      <c r="C136" s="27" t="s">
        <v>33</v>
      </c>
      <c r="D136" s="31"/>
      <c r="E136" s="31">
        <v>2.2999999999999998</v>
      </c>
    </row>
    <row r="137" spans="1:6" x14ac:dyDescent="0.25">
      <c r="A137" s="1">
        <v>45745</v>
      </c>
      <c r="B137" t="s">
        <v>84</v>
      </c>
      <c r="C137" s="27" t="s">
        <v>33</v>
      </c>
      <c r="D137" s="31"/>
      <c r="E137" s="31">
        <v>7.9</v>
      </c>
    </row>
    <row r="138" spans="1:6" x14ac:dyDescent="0.25">
      <c r="A138" s="1">
        <v>45745</v>
      </c>
      <c r="B138" t="s">
        <v>83</v>
      </c>
      <c r="C138" s="27" t="s">
        <v>33</v>
      </c>
      <c r="D138" s="31"/>
      <c r="E138" s="31">
        <v>3.2</v>
      </c>
    </row>
    <row r="139" spans="1:6" x14ac:dyDescent="0.25">
      <c r="A139" s="1">
        <v>45745</v>
      </c>
      <c r="B139" t="s">
        <v>85</v>
      </c>
      <c r="C139" s="27" t="s">
        <v>33</v>
      </c>
      <c r="D139" s="31"/>
      <c r="E139" s="31">
        <v>937.5</v>
      </c>
    </row>
    <row r="140" spans="1:6" x14ac:dyDescent="0.25">
      <c r="A140" s="1">
        <v>45745</v>
      </c>
      <c r="B140" t="s">
        <v>87</v>
      </c>
      <c r="C140" s="27" t="s">
        <v>33</v>
      </c>
      <c r="D140" s="31"/>
      <c r="E140" s="31">
        <v>285</v>
      </c>
    </row>
    <row r="141" spans="1:6" x14ac:dyDescent="0.25">
      <c r="A141" s="1">
        <v>45749</v>
      </c>
      <c r="B141" t="s">
        <v>89</v>
      </c>
      <c r="C141" s="27" t="s">
        <v>33</v>
      </c>
      <c r="D141" s="31"/>
      <c r="E141" s="31">
        <v>1072.5</v>
      </c>
    </row>
    <row r="142" spans="1:6" x14ac:dyDescent="0.25">
      <c r="A142" s="1">
        <v>45770</v>
      </c>
      <c r="B142" t="s">
        <v>107</v>
      </c>
      <c r="C142" s="27" t="s">
        <v>33</v>
      </c>
      <c r="D142" s="31"/>
      <c r="E142" s="31">
        <v>166.83</v>
      </c>
    </row>
    <row r="143" spans="1:6" x14ac:dyDescent="0.25">
      <c r="A143" s="62"/>
      <c r="B143" s="63"/>
      <c r="C143" s="64" t="s">
        <v>204</v>
      </c>
      <c r="D143" s="60">
        <f>SUM(D117:D142)</f>
        <v>3258.94</v>
      </c>
      <c r="E143" s="60">
        <f>SUM(E117:E142)</f>
        <v>2856.33</v>
      </c>
      <c r="F143" s="65">
        <f>D143-E143</f>
        <v>402.61000000000013</v>
      </c>
    </row>
    <row r="144" spans="1:6" x14ac:dyDescent="0.25">
      <c r="A144" s="1"/>
      <c r="C144" s="27"/>
      <c r="D144" s="31"/>
      <c r="E144" s="31"/>
      <c r="F144" s="3"/>
    </row>
    <row r="145" spans="1:5" x14ac:dyDescent="0.25">
      <c r="A145" s="1">
        <v>45792</v>
      </c>
      <c r="B145" t="s">
        <v>110</v>
      </c>
      <c r="C145" s="27" t="s">
        <v>34</v>
      </c>
      <c r="D145" s="31">
        <v>390</v>
      </c>
      <c r="E145" s="31"/>
    </row>
    <row r="146" spans="1:5" x14ac:dyDescent="0.25">
      <c r="A146" s="1">
        <v>45792</v>
      </c>
      <c r="B146" t="s">
        <v>111</v>
      </c>
      <c r="C146" s="27" t="s">
        <v>34</v>
      </c>
      <c r="D146" s="31">
        <v>252</v>
      </c>
      <c r="E146" s="31"/>
    </row>
    <row r="147" spans="1:5" x14ac:dyDescent="0.25">
      <c r="A147" s="1">
        <v>45794</v>
      </c>
      <c r="B147" t="s">
        <v>112</v>
      </c>
      <c r="C147" s="27" t="s">
        <v>34</v>
      </c>
      <c r="D147" s="31">
        <v>360</v>
      </c>
      <c r="E147" s="31"/>
    </row>
    <row r="148" spans="1:5" x14ac:dyDescent="0.25">
      <c r="A148" s="1">
        <v>45794</v>
      </c>
      <c r="B148" t="s">
        <v>113</v>
      </c>
      <c r="C148" s="27" t="s">
        <v>34</v>
      </c>
      <c r="D148" s="31">
        <v>156</v>
      </c>
      <c r="E148" s="31"/>
    </row>
    <row r="149" spans="1:5" x14ac:dyDescent="0.25">
      <c r="A149" s="1">
        <v>45794</v>
      </c>
      <c r="B149" t="s">
        <v>114</v>
      </c>
      <c r="C149" s="27" t="s">
        <v>34</v>
      </c>
      <c r="D149" s="31">
        <v>288</v>
      </c>
      <c r="E149" s="31"/>
    </row>
    <row r="150" spans="1:5" x14ac:dyDescent="0.25">
      <c r="A150" s="1">
        <v>45795</v>
      </c>
      <c r="B150" t="s">
        <v>115</v>
      </c>
      <c r="C150" s="27" t="s">
        <v>34</v>
      </c>
      <c r="D150" s="31">
        <v>57</v>
      </c>
      <c r="E150" s="31"/>
    </row>
    <row r="151" spans="1:5" x14ac:dyDescent="0.25">
      <c r="A151" s="1">
        <v>45796</v>
      </c>
      <c r="B151" t="s">
        <v>116</v>
      </c>
      <c r="C151" s="27" t="s">
        <v>34</v>
      </c>
      <c r="D151" s="31">
        <v>141</v>
      </c>
      <c r="E151" s="31"/>
    </row>
    <row r="152" spans="1:5" x14ac:dyDescent="0.25">
      <c r="A152" s="1">
        <v>45796</v>
      </c>
      <c r="B152" t="s">
        <v>117</v>
      </c>
      <c r="C152" s="27" t="s">
        <v>34</v>
      </c>
      <c r="D152" s="31"/>
      <c r="E152" s="31">
        <v>384</v>
      </c>
    </row>
    <row r="153" spans="1:5" x14ac:dyDescent="0.25">
      <c r="A153" s="1">
        <v>45796</v>
      </c>
      <c r="B153" t="s">
        <v>118</v>
      </c>
      <c r="C153" s="27" t="s">
        <v>34</v>
      </c>
      <c r="D153" s="31">
        <v>228</v>
      </c>
      <c r="E153" s="31"/>
    </row>
    <row r="154" spans="1:5" x14ac:dyDescent="0.25">
      <c r="A154" s="1">
        <v>45797</v>
      </c>
      <c r="B154" t="s">
        <v>120</v>
      </c>
      <c r="C154" s="27" t="s">
        <v>34</v>
      </c>
      <c r="D154" s="31">
        <v>300</v>
      </c>
      <c r="E154" s="31"/>
    </row>
    <row r="155" spans="1:5" x14ac:dyDescent="0.25">
      <c r="A155" s="1">
        <v>45802</v>
      </c>
      <c r="B155" t="s">
        <v>141</v>
      </c>
      <c r="C155" s="27" t="s">
        <v>34</v>
      </c>
      <c r="D155" s="31">
        <v>241.45</v>
      </c>
      <c r="E155" s="31"/>
    </row>
    <row r="156" spans="1:5" x14ac:dyDescent="0.25">
      <c r="A156" s="1">
        <v>45803</v>
      </c>
      <c r="B156" t="s">
        <v>121</v>
      </c>
      <c r="C156" s="27" t="s">
        <v>34</v>
      </c>
      <c r="D156" s="31">
        <v>300</v>
      </c>
      <c r="E156" s="31"/>
    </row>
    <row r="157" spans="1:5" x14ac:dyDescent="0.25">
      <c r="A157" s="1">
        <v>45803</v>
      </c>
      <c r="B157" t="s">
        <v>119</v>
      </c>
      <c r="C157" s="27" t="s">
        <v>34</v>
      </c>
      <c r="D157" s="31">
        <v>756</v>
      </c>
      <c r="E157" s="31"/>
    </row>
    <row r="158" spans="1:5" x14ac:dyDescent="0.25">
      <c r="A158" s="1">
        <v>45804</v>
      </c>
      <c r="B158" t="s">
        <v>122</v>
      </c>
      <c r="C158" s="27" t="s">
        <v>34</v>
      </c>
      <c r="D158" s="31">
        <v>651</v>
      </c>
      <c r="E158" s="31"/>
    </row>
    <row r="159" spans="1:5" x14ac:dyDescent="0.25">
      <c r="A159" s="1">
        <v>45804</v>
      </c>
      <c r="B159" t="s">
        <v>137</v>
      </c>
      <c r="C159" s="27" t="s">
        <v>34</v>
      </c>
      <c r="D159" s="31"/>
      <c r="E159" s="31">
        <v>12.71</v>
      </c>
    </row>
    <row r="160" spans="1:5" x14ac:dyDescent="0.25">
      <c r="A160" s="1">
        <v>45805</v>
      </c>
      <c r="B160" s="40" t="s">
        <v>123</v>
      </c>
      <c r="C160" s="27" t="s">
        <v>34</v>
      </c>
      <c r="D160" s="31"/>
      <c r="E160" s="31">
        <v>130.83000000000001</v>
      </c>
    </row>
    <row r="161" spans="1:6" x14ac:dyDescent="0.25">
      <c r="A161" s="1">
        <v>45805</v>
      </c>
      <c r="B161" s="40" t="s">
        <v>124</v>
      </c>
      <c r="C161" s="27" t="s">
        <v>34</v>
      </c>
      <c r="D161" s="31"/>
      <c r="E161" s="31">
        <v>200</v>
      </c>
    </row>
    <row r="162" spans="1:6" x14ac:dyDescent="0.25">
      <c r="A162" s="1">
        <v>45806</v>
      </c>
      <c r="B162" s="40" t="s">
        <v>126</v>
      </c>
      <c r="C162" s="27" t="s">
        <v>34</v>
      </c>
      <c r="D162" s="31"/>
      <c r="E162" s="31">
        <v>921</v>
      </c>
    </row>
    <row r="163" spans="1:6" x14ac:dyDescent="0.25">
      <c r="A163" s="1">
        <v>45810</v>
      </c>
      <c r="B163" s="40" t="s">
        <v>138</v>
      </c>
      <c r="C163" s="27" t="s">
        <v>34</v>
      </c>
      <c r="D163" s="31"/>
      <c r="E163" s="31">
        <v>340</v>
      </c>
    </row>
    <row r="164" spans="1:6" x14ac:dyDescent="0.25">
      <c r="A164" s="1">
        <v>45810</v>
      </c>
      <c r="B164" s="40" t="s">
        <v>139</v>
      </c>
      <c r="C164" s="27" t="s">
        <v>34</v>
      </c>
      <c r="D164" s="31"/>
      <c r="E164" s="31">
        <v>1215.5</v>
      </c>
    </row>
    <row r="165" spans="1:6" x14ac:dyDescent="0.25">
      <c r="A165" s="1">
        <v>45813</v>
      </c>
      <c r="B165" s="40" t="s">
        <v>146</v>
      </c>
      <c r="C165" s="27" t="s">
        <v>34</v>
      </c>
      <c r="D165" s="31"/>
      <c r="E165" s="31">
        <v>20.239999999999998</v>
      </c>
    </row>
    <row r="166" spans="1:6" x14ac:dyDescent="0.25">
      <c r="A166" s="1">
        <v>45813</v>
      </c>
      <c r="B166" s="40" t="s">
        <v>147</v>
      </c>
      <c r="C166" s="27" t="s">
        <v>34</v>
      </c>
      <c r="D166" s="31"/>
      <c r="E166" s="31">
        <v>11.5</v>
      </c>
    </row>
    <row r="167" spans="1:6" x14ac:dyDescent="0.25">
      <c r="A167" s="1">
        <v>45813</v>
      </c>
      <c r="B167" s="40" t="s">
        <v>148</v>
      </c>
      <c r="C167" s="27" t="s">
        <v>34</v>
      </c>
      <c r="D167" s="31"/>
      <c r="E167" s="31">
        <v>9.1999999999999993</v>
      </c>
    </row>
    <row r="168" spans="1:6" x14ac:dyDescent="0.25">
      <c r="A168" s="1">
        <v>45813</v>
      </c>
      <c r="B168" s="40" t="s">
        <v>149</v>
      </c>
      <c r="C168" s="27" t="s">
        <v>34</v>
      </c>
      <c r="D168" s="31"/>
      <c r="E168" s="31">
        <v>10.119999999999999</v>
      </c>
    </row>
    <row r="169" spans="1:6" x14ac:dyDescent="0.25">
      <c r="A169" s="62"/>
      <c r="B169" s="66"/>
      <c r="C169" s="64" t="s">
        <v>204</v>
      </c>
      <c r="D169" s="60">
        <f>SUM(D145:D168)</f>
        <v>4120.45</v>
      </c>
      <c r="E169" s="60">
        <f>SUM(E145:E168)</f>
        <v>3255.0999999999995</v>
      </c>
      <c r="F169" s="65">
        <f>D169-E169</f>
        <v>865.35000000000036</v>
      </c>
    </row>
  </sheetData>
  <sortState xmlns:xlrd2="http://schemas.microsoft.com/office/spreadsheetml/2017/richdata2" ref="A13:O169">
    <sortCondition ref="C13:C169"/>
    <sortCondition ref="A13:A169"/>
  </sortState>
  <phoneticPr fontId="11" type="noConversion"/>
  <pageMargins left="0.23622047244094491" right="0.23622047244094491" top="0.74803149606299213" bottom="0.74803149606299213" header="0.31496062992125984" footer="0.31496062992125984"/>
  <pageSetup paperSize="9" fitToHeight="0" orientation="landscape" horizontalDpi="360" verticalDpi="360" r:id="rId1"/>
  <headerFooter>
    <oddFooter>&amp;Lfinancieel seizoen rayon zaanstreek/waterland 2024-2025&amp;R&amp;P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98F0D-6A98-4FAB-9CCB-0A0F9B2E00E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067AA-BC0A-48DC-945D-FC5A1BC5F52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97"/>
  <sheetViews>
    <sheetView topLeftCell="A28" zoomScale="85" zoomScaleNormal="85" workbookViewId="0">
      <selection activeCell="B42" sqref="B42"/>
    </sheetView>
  </sheetViews>
  <sheetFormatPr defaultRowHeight="15" x14ac:dyDescent="0.25"/>
  <cols>
    <col min="1" max="1" width="15.28515625" customWidth="1"/>
    <col min="2" max="2" width="52.28515625" bestFit="1" customWidth="1"/>
    <col min="3" max="3" width="15.7109375" style="11" customWidth="1"/>
    <col min="4" max="6" width="15.7109375" customWidth="1"/>
  </cols>
  <sheetData>
    <row r="1" spans="1:6" ht="21" x14ac:dyDescent="0.35">
      <c r="A1" s="4" t="s">
        <v>5</v>
      </c>
      <c r="B1" s="5" t="s">
        <v>6</v>
      </c>
      <c r="C1" s="81" t="s">
        <v>18</v>
      </c>
      <c r="D1" s="82"/>
      <c r="E1" s="5">
        <v>2025</v>
      </c>
    </row>
    <row r="4" spans="1:6" ht="21" x14ac:dyDescent="0.35">
      <c r="A4" s="80" t="s">
        <v>13</v>
      </c>
      <c r="B4" s="80"/>
      <c r="C4" s="80"/>
      <c r="D4" s="80"/>
      <c r="E4" s="80"/>
      <c r="F4" s="80"/>
    </row>
    <row r="7" spans="1:6" x14ac:dyDescent="0.25">
      <c r="D7" s="10" t="s">
        <v>14</v>
      </c>
      <c r="E7" s="9">
        <v>45658</v>
      </c>
      <c r="F7" s="36">
        <v>521.25</v>
      </c>
    </row>
    <row r="8" spans="1:6" x14ac:dyDescent="0.25">
      <c r="F8" s="3"/>
    </row>
    <row r="9" spans="1:6" x14ac:dyDescent="0.25">
      <c r="A9" s="2" t="s">
        <v>8</v>
      </c>
      <c r="F9" s="3"/>
    </row>
    <row r="10" spans="1:6" x14ac:dyDescent="0.25">
      <c r="A10" s="2" t="s">
        <v>9</v>
      </c>
      <c r="B10" s="2" t="s">
        <v>2</v>
      </c>
      <c r="C10" s="2" t="s">
        <v>0</v>
      </c>
      <c r="D10" s="2" t="s">
        <v>10</v>
      </c>
      <c r="E10" s="2" t="s">
        <v>11</v>
      </c>
      <c r="F10" s="3"/>
    </row>
    <row r="11" spans="1:6" x14ac:dyDescent="0.25">
      <c r="F11" s="3"/>
    </row>
    <row r="12" spans="1:6" x14ac:dyDescent="0.25">
      <c r="A12" s="32">
        <v>45683</v>
      </c>
      <c r="B12" s="25" t="s">
        <v>49</v>
      </c>
      <c r="C12" s="27" t="s">
        <v>32</v>
      </c>
      <c r="D12" s="31">
        <v>292</v>
      </c>
      <c r="E12" s="31"/>
      <c r="F12" s="53">
        <f>F7+D12-E12</f>
        <v>813.25</v>
      </c>
    </row>
    <row r="13" spans="1:6" x14ac:dyDescent="0.25">
      <c r="A13" s="32">
        <v>45683</v>
      </c>
      <c r="B13" s="25" t="s">
        <v>50</v>
      </c>
      <c r="C13" s="51" t="s">
        <v>32</v>
      </c>
      <c r="D13" s="31"/>
      <c r="E13" s="31">
        <v>400</v>
      </c>
      <c r="F13" s="3">
        <f>F12+D13-E13</f>
        <v>413.25</v>
      </c>
    </row>
    <row r="14" spans="1:6" x14ac:dyDescent="0.25">
      <c r="A14" s="32">
        <v>45683</v>
      </c>
      <c r="B14" s="25" t="s">
        <v>48</v>
      </c>
      <c r="C14" s="27" t="s">
        <v>32</v>
      </c>
      <c r="D14" s="31"/>
      <c r="E14" s="31">
        <v>108.7</v>
      </c>
      <c r="F14" s="3">
        <f t="shared" ref="F14:F26" si="0">F13+D14-E14</f>
        <v>304.55</v>
      </c>
    </row>
    <row r="15" spans="1:6" x14ac:dyDescent="0.25">
      <c r="A15" s="32">
        <v>45742</v>
      </c>
      <c r="B15" s="25" t="s">
        <v>46</v>
      </c>
      <c r="C15" s="52" t="s">
        <v>33</v>
      </c>
      <c r="D15" s="31">
        <v>112.95</v>
      </c>
      <c r="E15" s="31"/>
      <c r="F15" s="3">
        <f t="shared" si="0"/>
        <v>417.5</v>
      </c>
    </row>
    <row r="16" spans="1:6" x14ac:dyDescent="0.25">
      <c r="A16" s="32">
        <v>45742</v>
      </c>
      <c r="B16" s="25" t="s">
        <v>47</v>
      </c>
      <c r="C16" s="39" t="s">
        <v>33</v>
      </c>
      <c r="D16" s="31">
        <v>10</v>
      </c>
      <c r="E16" s="31"/>
      <c r="F16" s="3">
        <f t="shared" si="0"/>
        <v>427.5</v>
      </c>
    </row>
    <row r="17" spans="1:6" x14ac:dyDescent="0.25">
      <c r="A17" s="32">
        <v>45742</v>
      </c>
      <c r="B17" s="25" t="s">
        <v>48</v>
      </c>
      <c r="C17" s="27" t="s">
        <v>33</v>
      </c>
      <c r="D17" s="31"/>
      <c r="E17" s="31">
        <v>61</v>
      </c>
      <c r="F17" s="3">
        <f t="shared" si="0"/>
        <v>366.5</v>
      </c>
    </row>
    <row r="18" spans="1:6" x14ac:dyDescent="0.25">
      <c r="A18" s="32">
        <v>45760</v>
      </c>
      <c r="B18" s="25" t="s">
        <v>103</v>
      </c>
      <c r="C18" s="27" t="s">
        <v>94</v>
      </c>
      <c r="D18" s="31">
        <v>410.8</v>
      </c>
      <c r="E18" s="31"/>
      <c r="F18" s="3">
        <f t="shared" si="0"/>
        <v>777.3</v>
      </c>
    </row>
    <row r="19" spans="1:6" x14ac:dyDescent="0.25">
      <c r="A19" s="32">
        <v>45760</v>
      </c>
      <c r="B19" s="25" t="s">
        <v>104</v>
      </c>
      <c r="C19" s="27" t="s">
        <v>94</v>
      </c>
      <c r="D19" s="31"/>
      <c r="E19" s="31">
        <v>384.7</v>
      </c>
      <c r="F19" s="3">
        <f t="shared" si="0"/>
        <v>392.59999999999997</v>
      </c>
    </row>
    <row r="20" spans="1:6" x14ac:dyDescent="0.25">
      <c r="A20" s="32">
        <v>45760</v>
      </c>
      <c r="B20" s="25" t="s">
        <v>105</v>
      </c>
      <c r="C20" s="27">
        <v>7203920</v>
      </c>
      <c r="D20" s="31"/>
      <c r="E20" s="31">
        <v>69.95</v>
      </c>
      <c r="F20" s="3">
        <f t="shared" si="0"/>
        <v>322.64999999999998</v>
      </c>
    </row>
    <row r="21" spans="1:6" x14ac:dyDescent="0.25">
      <c r="A21" s="32"/>
      <c r="B21" s="25"/>
      <c r="C21" s="27"/>
      <c r="D21" s="31"/>
      <c r="E21" s="31"/>
      <c r="F21" s="3">
        <f t="shared" si="0"/>
        <v>322.64999999999998</v>
      </c>
    </row>
    <row r="22" spans="1:6" x14ac:dyDescent="0.25">
      <c r="A22" s="32"/>
      <c r="B22" s="25"/>
      <c r="C22" s="27"/>
      <c r="D22" s="31"/>
      <c r="E22" s="31"/>
      <c r="F22" s="3">
        <f t="shared" si="0"/>
        <v>322.64999999999998</v>
      </c>
    </row>
    <row r="23" spans="1:6" x14ac:dyDescent="0.25">
      <c r="A23" s="32"/>
      <c r="B23" s="25"/>
      <c r="C23" s="27"/>
      <c r="D23" s="31"/>
      <c r="E23" s="31"/>
      <c r="F23" s="3">
        <f t="shared" si="0"/>
        <v>322.64999999999998</v>
      </c>
    </row>
    <row r="24" spans="1:6" x14ac:dyDescent="0.25">
      <c r="A24" s="32"/>
      <c r="B24" s="25"/>
      <c r="C24" s="27"/>
      <c r="D24" s="31"/>
      <c r="E24" s="31"/>
      <c r="F24" s="3">
        <f t="shared" si="0"/>
        <v>322.64999999999998</v>
      </c>
    </row>
    <row r="25" spans="1:6" x14ac:dyDescent="0.25">
      <c r="A25" s="32"/>
      <c r="B25" s="25"/>
      <c r="C25" s="27"/>
      <c r="D25" s="31"/>
      <c r="E25" s="31"/>
      <c r="F25" s="3">
        <f t="shared" si="0"/>
        <v>322.64999999999998</v>
      </c>
    </row>
    <row r="26" spans="1:6" x14ac:dyDescent="0.25">
      <c r="A26" s="32"/>
      <c r="B26" s="25"/>
      <c r="C26" s="27"/>
      <c r="D26" s="31"/>
      <c r="E26" s="31"/>
      <c r="F26" s="3">
        <f t="shared" si="0"/>
        <v>322.64999999999998</v>
      </c>
    </row>
    <row r="27" spans="1:6" x14ac:dyDescent="0.25">
      <c r="A27" s="1"/>
      <c r="F27" s="3"/>
    </row>
    <row r="28" spans="1:6" x14ac:dyDescent="0.25">
      <c r="A28" s="9"/>
      <c r="B28" s="9"/>
      <c r="C28" s="9"/>
      <c r="D28" s="9" t="s">
        <v>12</v>
      </c>
      <c r="E28" s="6">
        <v>45777</v>
      </c>
      <c r="F28" s="8">
        <f>F26</f>
        <v>322.64999999999998</v>
      </c>
    </row>
    <row r="29" spans="1:6" x14ac:dyDescent="0.25">
      <c r="A29" s="1"/>
      <c r="F29" s="3"/>
    </row>
    <row r="30" spans="1:6" x14ac:dyDescent="0.25">
      <c r="A30" s="1"/>
      <c r="D30" s="2" t="s">
        <v>10</v>
      </c>
      <c r="E30" s="2" t="s">
        <v>11</v>
      </c>
      <c r="F30" s="3"/>
    </row>
    <row r="31" spans="1:6" x14ac:dyDescent="0.25">
      <c r="A31" s="32">
        <v>45802</v>
      </c>
      <c r="B31" s="25" t="s">
        <v>150</v>
      </c>
      <c r="C31" s="27" t="s">
        <v>34</v>
      </c>
      <c r="D31" s="31">
        <v>241.45</v>
      </c>
      <c r="E31" s="31"/>
      <c r="F31" s="3">
        <f>F28+D31-E31</f>
        <v>564.09999999999991</v>
      </c>
    </row>
    <row r="32" spans="1:6" x14ac:dyDescent="0.25">
      <c r="A32" s="32">
        <v>45829</v>
      </c>
      <c r="B32" s="40" t="s">
        <v>158</v>
      </c>
      <c r="C32" s="27" t="s">
        <v>36</v>
      </c>
      <c r="D32" s="31">
        <v>56.2</v>
      </c>
      <c r="E32" s="31"/>
      <c r="F32" s="3">
        <f t="shared" ref="F32:F38" si="1">F31+D32-E32</f>
        <v>620.29999999999995</v>
      </c>
    </row>
    <row r="33" spans="1:6" x14ac:dyDescent="0.25">
      <c r="A33" s="32">
        <v>45831</v>
      </c>
      <c r="B33" s="25" t="s">
        <v>159</v>
      </c>
      <c r="C33" s="27">
        <v>7203920</v>
      </c>
      <c r="D33" s="31"/>
      <c r="E33" s="31">
        <v>300</v>
      </c>
      <c r="F33" s="3">
        <f t="shared" si="1"/>
        <v>320.29999999999995</v>
      </c>
    </row>
    <row r="34" spans="1:6" x14ac:dyDescent="0.25">
      <c r="A34" s="32">
        <v>45829</v>
      </c>
      <c r="B34" s="25" t="s">
        <v>166</v>
      </c>
      <c r="C34" s="27">
        <v>7203920</v>
      </c>
      <c r="D34" s="31"/>
      <c r="E34" s="31">
        <v>50</v>
      </c>
      <c r="F34" s="3">
        <f t="shared" si="1"/>
        <v>270.29999999999995</v>
      </c>
    </row>
    <row r="35" spans="1:6" x14ac:dyDescent="0.25">
      <c r="A35" s="32">
        <v>45829</v>
      </c>
      <c r="B35" s="25" t="s">
        <v>161</v>
      </c>
      <c r="C35" s="27" t="s">
        <v>36</v>
      </c>
      <c r="D35" s="31"/>
      <c r="E35" s="31">
        <v>11.8</v>
      </c>
      <c r="F35" s="3">
        <f t="shared" si="1"/>
        <v>258.49999999999994</v>
      </c>
    </row>
    <row r="36" spans="1:6" x14ac:dyDescent="0.25">
      <c r="A36" s="32"/>
      <c r="B36" s="25"/>
      <c r="C36" s="27"/>
      <c r="D36" s="31"/>
      <c r="E36" s="31"/>
      <c r="F36" s="3">
        <f t="shared" si="1"/>
        <v>258.49999999999994</v>
      </c>
    </row>
    <row r="37" spans="1:6" x14ac:dyDescent="0.25">
      <c r="A37" s="32"/>
      <c r="B37" s="25"/>
      <c r="C37" s="27"/>
      <c r="D37" s="31"/>
      <c r="E37" s="31"/>
      <c r="F37" s="3">
        <f t="shared" si="1"/>
        <v>258.49999999999994</v>
      </c>
    </row>
    <row r="38" spans="1:6" x14ac:dyDescent="0.25">
      <c r="A38" s="1"/>
      <c r="B38" s="25"/>
      <c r="C38" s="27"/>
      <c r="D38" s="31"/>
      <c r="E38" s="3"/>
      <c r="F38" s="3">
        <f t="shared" si="1"/>
        <v>258.49999999999994</v>
      </c>
    </row>
    <row r="39" spans="1:6" x14ac:dyDescent="0.25">
      <c r="A39" s="1"/>
      <c r="D39" s="3"/>
      <c r="E39" s="3"/>
      <c r="F39" s="3">
        <f>F38+D39-E39</f>
        <v>258.49999999999994</v>
      </c>
    </row>
    <row r="40" spans="1:6" x14ac:dyDescent="0.25">
      <c r="A40" s="1"/>
      <c r="D40" s="3"/>
      <c r="E40" s="3"/>
      <c r="F40" s="3">
        <f t="shared" ref="F40:F45" si="2">F39+D40-E40</f>
        <v>258.49999999999994</v>
      </c>
    </row>
    <row r="41" spans="1:6" x14ac:dyDescent="0.25">
      <c r="A41" s="1"/>
      <c r="D41" s="3"/>
      <c r="E41" s="3"/>
      <c r="F41" s="3">
        <f t="shared" si="2"/>
        <v>258.49999999999994</v>
      </c>
    </row>
    <row r="42" spans="1:6" x14ac:dyDescent="0.25">
      <c r="A42" s="1"/>
      <c r="D42" s="3"/>
      <c r="E42" s="3"/>
      <c r="F42" s="3">
        <f t="shared" si="2"/>
        <v>258.49999999999994</v>
      </c>
    </row>
    <row r="43" spans="1:6" x14ac:dyDescent="0.25">
      <c r="A43" s="1"/>
      <c r="D43" s="3"/>
      <c r="E43" s="3"/>
      <c r="F43" s="3">
        <f t="shared" si="2"/>
        <v>258.49999999999994</v>
      </c>
    </row>
    <row r="44" spans="1:6" x14ac:dyDescent="0.25">
      <c r="A44" s="1"/>
      <c r="D44" s="3"/>
      <c r="E44" s="3"/>
      <c r="F44" s="3">
        <f t="shared" si="2"/>
        <v>258.49999999999994</v>
      </c>
    </row>
    <row r="45" spans="1:6" x14ac:dyDescent="0.25">
      <c r="A45" s="1"/>
      <c r="D45" s="3"/>
      <c r="E45" s="3"/>
      <c r="F45" s="3">
        <f t="shared" si="2"/>
        <v>258.49999999999994</v>
      </c>
    </row>
    <row r="46" spans="1:6" x14ac:dyDescent="0.25">
      <c r="A46" s="1"/>
      <c r="F46" s="3"/>
    </row>
    <row r="47" spans="1:6" x14ac:dyDescent="0.25">
      <c r="A47" s="9" t="s">
        <v>12</v>
      </c>
      <c r="B47" s="7"/>
      <c r="C47" s="10"/>
      <c r="D47" s="7"/>
      <c r="E47" s="6">
        <v>45900</v>
      </c>
      <c r="F47" s="8">
        <f>F45</f>
        <v>258.49999999999994</v>
      </c>
    </row>
    <row r="48" spans="1:6" x14ac:dyDescent="0.25">
      <c r="A48" s="1"/>
      <c r="F48" s="3"/>
    </row>
    <row r="49" spans="1:6" x14ac:dyDescent="0.25">
      <c r="A49" s="1"/>
      <c r="D49" s="2" t="s">
        <v>10</v>
      </c>
      <c r="E49" s="2" t="s">
        <v>11</v>
      </c>
      <c r="F49" s="3"/>
    </row>
    <row r="50" spans="1:6" x14ac:dyDescent="0.25">
      <c r="A50" s="1"/>
      <c r="D50" s="2"/>
      <c r="E50" s="2"/>
      <c r="F50" s="3"/>
    </row>
    <row r="51" spans="1:6" x14ac:dyDescent="0.25">
      <c r="A51" s="1"/>
      <c r="C51" s="27"/>
      <c r="D51" s="3"/>
      <c r="E51" s="3"/>
      <c r="F51" s="3">
        <f>F47+D51-E51</f>
        <v>258.49999999999994</v>
      </c>
    </row>
    <row r="52" spans="1:6" x14ac:dyDescent="0.25">
      <c r="A52" s="1"/>
      <c r="D52" s="3"/>
      <c r="E52" s="3"/>
      <c r="F52" s="3">
        <f t="shared" ref="F52:F66" si="3">F51+D52-E52</f>
        <v>258.49999999999994</v>
      </c>
    </row>
    <row r="53" spans="1:6" x14ac:dyDescent="0.25">
      <c r="A53" s="1"/>
      <c r="D53" s="3"/>
      <c r="E53" s="3"/>
      <c r="F53" s="3">
        <f t="shared" si="3"/>
        <v>258.49999999999994</v>
      </c>
    </row>
    <row r="54" spans="1:6" x14ac:dyDescent="0.25">
      <c r="A54" s="1"/>
      <c r="D54" s="3"/>
      <c r="E54" s="3"/>
      <c r="F54" s="3">
        <f t="shared" si="3"/>
        <v>258.49999999999994</v>
      </c>
    </row>
    <row r="55" spans="1:6" x14ac:dyDescent="0.25">
      <c r="A55" s="1"/>
      <c r="D55" s="3"/>
      <c r="E55" s="3"/>
      <c r="F55" s="3">
        <f t="shared" si="3"/>
        <v>258.49999999999994</v>
      </c>
    </row>
    <row r="56" spans="1:6" x14ac:dyDescent="0.25">
      <c r="A56" s="1"/>
      <c r="D56" s="3"/>
      <c r="E56" s="3"/>
      <c r="F56" s="3">
        <f t="shared" si="3"/>
        <v>258.49999999999994</v>
      </c>
    </row>
    <row r="57" spans="1:6" x14ac:dyDescent="0.25">
      <c r="A57" s="1"/>
      <c r="D57" s="3"/>
      <c r="E57" s="3"/>
      <c r="F57" s="3">
        <f t="shared" si="3"/>
        <v>258.49999999999994</v>
      </c>
    </row>
    <row r="58" spans="1:6" x14ac:dyDescent="0.25">
      <c r="A58" s="1"/>
      <c r="D58" s="3"/>
      <c r="E58" s="3"/>
      <c r="F58" s="3">
        <f t="shared" si="3"/>
        <v>258.49999999999994</v>
      </c>
    </row>
    <row r="59" spans="1:6" x14ac:dyDescent="0.25">
      <c r="A59" s="1"/>
      <c r="D59" s="3"/>
      <c r="E59" s="3"/>
      <c r="F59" s="3">
        <f t="shared" si="3"/>
        <v>258.49999999999994</v>
      </c>
    </row>
    <row r="60" spans="1:6" x14ac:dyDescent="0.25">
      <c r="A60" s="1"/>
      <c r="D60" s="3"/>
      <c r="E60" s="3"/>
      <c r="F60" s="3">
        <f t="shared" si="3"/>
        <v>258.49999999999994</v>
      </c>
    </row>
    <row r="61" spans="1:6" x14ac:dyDescent="0.25">
      <c r="A61" s="1"/>
      <c r="D61" s="3"/>
      <c r="E61" s="3"/>
      <c r="F61" s="3">
        <f t="shared" si="3"/>
        <v>258.49999999999994</v>
      </c>
    </row>
    <row r="62" spans="1:6" x14ac:dyDescent="0.25">
      <c r="A62" s="1"/>
      <c r="D62" s="3"/>
      <c r="E62" s="3"/>
      <c r="F62" s="3">
        <f t="shared" si="3"/>
        <v>258.49999999999994</v>
      </c>
    </row>
    <row r="63" spans="1:6" x14ac:dyDescent="0.25">
      <c r="A63" s="1"/>
      <c r="D63" s="3"/>
      <c r="E63" s="3"/>
      <c r="F63" s="3">
        <f t="shared" si="3"/>
        <v>258.49999999999994</v>
      </c>
    </row>
    <row r="64" spans="1:6" x14ac:dyDescent="0.25">
      <c r="A64" s="1"/>
      <c r="D64" s="3"/>
      <c r="E64" s="3"/>
      <c r="F64" s="3">
        <f t="shared" si="3"/>
        <v>258.49999999999994</v>
      </c>
    </row>
    <row r="65" spans="1:6" x14ac:dyDescent="0.25">
      <c r="A65" s="1"/>
      <c r="D65" s="3"/>
      <c r="E65" s="3"/>
      <c r="F65" s="3">
        <f t="shared" si="3"/>
        <v>258.49999999999994</v>
      </c>
    </row>
    <row r="66" spans="1:6" x14ac:dyDescent="0.25">
      <c r="A66" s="1"/>
      <c r="D66" s="3"/>
      <c r="E66" s="3"/>
      <c r="F66" s="3">
        <f t="shared" si="3"/>
        <v>258.49999999999994</v>
      </c>
    </row>
    <row r="67" spans="1:6" x14ac:dyDescent="0.25">
      <c r="A67" s="1"/>
      <c r="F67" s="3"/>
    </row>
    <row r="68" spans="1:6" x14ac:dyDescent="0.25">
      <c r="A68" s="9" t="s">
        <v>12</v>
      </c>
      <c r="B68" s="7"/>
      <c r="C68" s="10"/>
      <c r="D68" s="7"/>
      <c r="E68" s="6">
        <v>46022</v>
      </c>
      <c r="F68" s="8">
        <f>F66</f>
        <v>258.49999999999994</v>
      </c>
    </row>
    <row r="69" spans="1:6" x14ac:dyDescent="0.25">
      <c r="A69" s="1"/>
      <c r="F69" s="3"/>
    </row>
    <row r="70" spans="1:6" x14ac:dyDescent="0.25">
      <c r="A70" s="1"/>
      <c r="D70" s="2"/>
      <c r="E70" s="2"/>
      <c r="F70" s="3"/>
    </row>
    <row r="71" spans="1:6" x14ac:dyDescent="0.25">
      <c r="F71" s="3"/>
    </row>
    <row r="72" spans="1:6" x14ac:dyDescent="0.25">
      <c r="F72" s="3"/>
    </row>
    <row r="73" spans="1:6" x14ac:dyDescent="0.25">
      <c r="F73" s="3"/>
    </row>
    <row r="74" spans="1:6" x14ac:dyDescent="0.25">
      <c r="F74" s="3"/>
    </row>
    <row r="75" spans="1:6" x14ac:dyDescent="0.25">
      <c r="F75" s="3"/>
    </row>
    <row r="76" spans="1:6" x14ac:dyDescent="0.25">
      <c r="F76" s="3"/>
    </row>
    <row r="77" spans="1:6" x14ac:dyDescent="0.25">
      <c r="F77" s="3"/>
    </row>
    <row r="78" spans="1:6" x14ac:dyDescent="0.25">
      <c r="F78" s="3"/>
    </row>
    <row r="79" spans="1:6" x14ac:dyDescent="0.25">
      <c r="F79" s="3"/>
    </row>
    <row r="80" spans="1:6" x14ac:dyDescent="0.25">
      <c r="F80" s="3"/>
    </row>
    <row r="81" spans="6:6" x14ac:dyDescent="0.25">
      <c r="F81" s="3"/>
    </row>
    <row r="82" spans="6:6" x14ac:dyDescent="0.25">
      <c r="F82" s="3"/>
    </row>
    <row r="83" spans="6:6" x14ac:dyDescent="0.25">
      <c r="F83" s="3"/>
    </row>
    <row r="84" spans="6:6" x14ac:dyDescent="0.25">
      <c r="F84" s="3"/>
    </row>
    <row r="85" spans="6:6" x14ac:dyDescent="0.25">
      <c r="F85" s="3"/>
    </row>
    <row r="86" spans="6:6" x14ac:dyDescent="0.25">
      <c r="F86" s="3"/>
    </row>
    <row r="87" spans="6:6" x14ac:dyDescent="0.25">
      <c r="F87" s="3"/>
    </row>
    <row r="88" spans="6:6" x14ac:dyDescent="0.25">
      <c r="F88" s="3"/>
    </row>
    <row r="89" spans="6:6" x14ac:dyDescent="0.25">
      <c r="F89" s="3"/>
    </row>
    <row r="90" spans="6:6" x14ac:dyDescent="0.25">
      <c r="F90" s="3"/>
    </row>
    <row r="91" spans="6:6" x14ac:dyDescent="0.25">
      <c r="F91" s="3"/>
    </row>
    <row r="92" spans="6:6" x14ac:dyDescent="0.25">
      <c r="F92" s="3"/>
    </row>
    <row r="93" spans="6:6" x14ac:dyDescent="0.25">
      <c r="F93" s="3"/>
    </row>
    <row r="94" spans="6:6" x14ac:dyDescent="0.25">
      <c r="F94" s="3"/>
    </row>
    <row r="95" spans="6:6" x14ac:dyDescent="0.25">
      <c r="F95" s="3"/>
    </row>
    <row r="96" spans="6:6" x14ac:dyDescent="0.25">
      <c r="F96" s="3"/>
    </row>
    <row r="97" spans="6:6" x14ac:dyDescent="0.25">
      <c r="F97" s="3"/>
    </row>
  </sheetData>
  <sortState xmlns:xlrd2="http://schemas.microsoft.com/office/spreadsheetml/2017/richdata2" ref="A11:E18">
    <sortCondition ref="A11:A18"/>
  </sortState>
  <mergeCells count="2">
    <mergeCell ref="A4:F4"/>
    <mergeCell ref="C1:D1"/>
  </mergeCells>
  <phoneticPr fontId="11" type="noConversion"/>
  <printOptions gridLines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6"/>
  <sheetViews>
    <sheetView zoomScale="90" zoomScaleNormal="90" workbookViewId="0"/>
  </sheetViews>
  <sheetFormatPr defaultRowHeight="15" x14ac:dyDescent="0.25"/>
  <cols>
    <col min="1" max="1" width="14.5703125" customWidth="1"/>
    <col min="2" max="2" width="46.28515625" customWidth="1"/>
    <col min="3" max="3" width="15.7109375" customWidth="1"/>
    <col min="4" max="4" width="28.85546875" bestFit="1" customWidth="1"/>
    <col min="5" max="5" width="15.7109375" customWidth="1"/>
  </cols>
  <sheetData>
    <row r="1" spans="1:5" ht="21" x14ac:dyDescent="0.35">
      <c r="A1" s="4" t="s">
        <v>5</v>
      </c>
      <c r="B1" s="5" t="s">
        <v>6</v>
      </c>
      <c r="C1" s="5">
        <v>2025</v>
      </c>
      <c r="D1" s="11"/>
      <c r="E1" s="11"/>
    </row>
    <row r="4" spans="1:5" x14ac:dyDescent="0.25">
      <c r="A4" s="84" t="s">
        <v>15</v>
      </c>
      <c r="B4" s="84"/>
      <c r="D4" s="83" t="s">
        <v>16</v>
      </c>
      <c r="E4" s="83"/>
    </row>
    <row r="5" spans="1:5" x14ac:dyDescent="0.25">
      <c r="A5" s="2"/>
      <c r="B5" s="2"/>
      <c r="C5" s="2"/>
      <c r="D5" s="2"/>
      <c r="E5" s="2"/>
    </row>
    <row r="6" spans="1:5" x14ac:dyDescent="0.25">
      <c r="A6" s="12"/>
      <c r="B6" s="13" t="s">
        <v>2</v>
      </c>
      <c r="C6" s="14" t="s">
        <v>0</v>
      </c>
      <c r="D6" s="14" t="s">
        <v>1</v>
      </c>
      <c r="E6" s="15" t="s">
        <v>17</v>
      </c>
    </row>
    <row r="7" spans="1:5" x14ac:dyDescent="0.25">
      <c r="A7" s="16"/>
      <c r="E7" s="17"/>
    </row>
    <row r="8" spans="1:5" x14ac:dyDescent="0.25">
      <c r="A8" s="16">
        <v>20900</v>
      </c>
      <c r="B8" t="s">
        <v>37</v>
      </c>
      <c r="D8" s="1"/>
      <c r="E8" s="18"/>
    </row>
    <row r="9" spans="1:5" x14ac:dyDescent="0.25">
      <c r="A9" s="16"/>
      <c r="D9" s="1"/>
      <c r="E9" s="18"/>
    </row>
    <row r="10" spans="1:5" x14ac:dyDescent="0.25">
      <c r="A10" s="16"/>
      <c r="B10" t="s">
        <v>38</v>
      </c>
      <c r="D10" s="1"/>
      <c r="E10" s="18">
        <f>SUM(E8:E9)</f>
        <v>0</v>
      </c>
    </row>
    <row r="11" spans="1:5" x14ac:dyDescent="0.25">
      <c r="A11" s="19"/>
      <c r="B11" s="20"/>
      <c r="C11" s="20"/>
      <c r="D11" s="21"/>
      <c r="E11" s="22"/>
    </row>
    <row r="12" spans="1:5" x14ac:dyDescent="0.25">
      <c r="D12" s="1"/>
      <c r="E12" s="3"/>
    </row>
    <row r="13" spans="1:5" x14ac:dyDescent="0.25">
      <c r="D13" s="1"/>
      <c r="E13" s="3"/>
    </row>
    <row r="14" spans="1:5" x14ac:dyDescent="0.25">
      <c r="A14" s="12"/>
      <c r="B14" s="13" t="s">
        <v>2</v>
      </c>
      <c r="C14" s="14" t="s">
        <v>0</v>
      </c>
      <c r="D14" s="14" t="s">
        <v>1</v>
      </c>
      <c r="E14" s="15" t="s">
        <v>17</v>
      </c>
    </row>
    <row r="15" spans="1:5" x14ac:dyDescent="0.25">
      <c r="A15" s="16"/>
      <c r="E15" s="17"/>
    </row>
    <row r="16" spans="1:5" x14ac:dyDescent="0.25">
      <c r="A16" s="16">
        <v>20910</v>
      </c>
      <c r="B16" t="s">
        <v>39</v>
      </c>
      <c r="C16" s="27"/>
      <c r="D16" s="1"/>
      <c r="E16" s="18">
        <v>0</v>
      </c>
    </row>
    <row r="17" spans="1:5" x14ac:dyDescent="0.25">
      <c r="A17" s="16"/>
      <c r="D17" s="1"/>
      <c r="E17" s="18"/>
    </row>
    <row r="18" spans="1:5" x14ac:dyDescent="0.25">
      <c r="A18" s="16"/>
      <c r="B18" t="s">
        <v>40</v>
      </c>
      <c r="D18" s="1"/>
      <c r="E18" s="18">
        <f>SUM(E16:E17)</f>
        <v>0</v>
      </c>
    </row>
    <row r="19" spans="1:5" x14ac:dyDescent="0.25">
      <c r="A19" s="19"/>
      <c r="B19" s="20"/>
      <c r="C19" s="20"/>
      <c r="D19" s="21"/>
      <c r="E19" s="22"/>
    </row>
    <row r="20" spans="1:5" x14ac:dyDescent="0.25">
      <c r="D20" s="1"/>
      <c r="E20" s="3"/>
    </row>
    <row r="21" spans="1:5" x14ac:dyDescent="0.25">
      <c r="D21" s="1"/>
      <c r="E21" s="3"/>
    </row>
    <row r="22" spans="1:5" x14ac:dyDescent="0.25">
      <c r="A22" s="12"/>
      <c r="B22" s="13" t="s">
        <v>2</v>
      </c>
      <c r="C22" s="14" t="s">
        <v>0</v>
      </c>
      <c r="D22" s="14" t="s">
        <v>1</v>
      </c>
      <c r="E22" s="15" t="s">
        <v>17</v>
      </c>
    </row>
    <row r="23" spans="1:5" x14ac:dyDescent="0.25">
      <c r="A23" s="16"/>
      <c r="E23" s="17"/>
    </row>
    <row r="24" spans="1:5" x14ac:dyDescent="0.25">
      <c r="A24" s="16">
        <v>20920</v>
      </c>
      <c r="B24" t="s">
        <v>41</v>
      </c>
      <c r="C24" s="27"/>
      <c r="D24" s="1"/>
      <c r="E24" s="18"/>
    </row>
    <row r="25" spans="1:5" x14ac:dyDescent="0.25">
      <c r="A25" s="16"/>
      <c r="B25" t="s">
        <v>42</v>
      </c>
      <c r="D25" s="1"/>
      <c r="E25" s="18"/>
    </row>
    <row r="26" spans="1:5" x14ac:dyDescent="0.25">
      <c r="A26" s="16"/>
      <c r="B26" t="s">
        <v>43</v>
      </c>
      <c r="D26" s="1"/>
      <c r="E26" s="18">
        <f>SUM(E24:E25)</f>
        <v>0</v>
      </c>
    </row>
    <row r="27" spans="1:5" x14ac:dyDescent="0.25">
      <c r="A27" s="19"/>
      <c r="B27" s="20"/>
      <c r="C27" s="20"/>
      <c r="D27" s="21"/>
      <c r="E27" s="22"/>
    </row>
    <row r="28" spans="1:5" x14ac:dyDescent="0.25">
      <c r="D28" s="1"/>
      <c r="E28" s="3"/>
    </row>
    <row r="29" spans="1:5" x14ac:dyDescent="0.25">
      <c r="D29" s="1"/>
      <c r="E29" s="3"/>
    </row>
    <row r="30" spans="1:5" x14ac:dyDescent="0.25">
      <c r="A30" s="12"/>
      <c r="B30" s="13" t="s">
        <v>2</v>
      </c>
      <c r="C30" s="14" t="s">
        <v>0</v>
      </c>
      <c r="D30" s="14" t="s">
        <v>1</v>
      </c>
      <c r="E30" s="15" t="s">
        <v>17</v>
      </c>
    </row>
    <row r="31" spans="1:5" x14ac:dyDescent="0.25">
      <c r="A31" s="16"/>
      <c r="E31" s="17"/>
    </row>
    <row r="32" spans="1:5" x14ac:dyDescent="0.25">
      <c r="A32" s="16">
        <v>20930</v>
      </c>
      <c r="B32" t="s">
        <v>44</v>
      </c>
      <c r="C32" s="27"/>
      <c r="D32" s="50"/>
      <c r="E32" s="18"/>
    </row>
    <row r="33" spans="1:5" x14ac:dyDescent="0.25">
      <c r="A33" s="16"/>
      <c r="D33" s="1"/>
      <c r="E33" s="18"/>
    </row>
    <row r="34" spans="1:5" x14ac:dyDescent="0.25">
      <c r="A34" s="16"/>
      <c r="B34" t="s">
        <v>45</v>
      </c>
      <c r="D34" s="1"/>
      <c r="E34" s="18">
        <f>SUM(E32:E33)</f>
        <v>0</v>
      </c>
    </row>
    <row r="35" spans="1:5" x14ac:dyDescent="0.25">
      <c r="A35" s="19"/>
      <c r="B35" s="20"/>
      <c r="C35" s="20"/>
      <c r="D35" s="21"/>
      <c r="E35" s="22"/>
    </row>
    <row r="36" spans="1:5" x14ac:dyDescent="0.25">
      <c r="A36" s="16"/>
      <c r="D36" s="1"/>
    </row>
  </sheetData>
  <mergeCells count="2">
    <mergeCell ref="D4:E4"/>
    <mergeCell ref="A4:B4"/>
  </mergeCells>
  <printOptions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31B66-A736-46BB-B633-349F37412B79}">
  <dimension ref="A1:H126"/>
  <sheetViews>
    <sheetView workbookViewId="0">
      <selection activeCell="D45" sqref="D45:E45"/>
    </sheetView>
  </sheetViews>
  <sheetFormatPr defaultRowHeight="15" x14ac:dyDescent="0.25"/>
  <cols>
    <col min="1" max="1" width="9.42578125" bestFit="1" customWidth="1"/>
    <col min="2" max="2" width="72.7109375" bestFit="1" customWidth="1"/>
    <col min="3" max="3" width="10.85546875" bestFit="1" customWidth="1"/>
    <col min="4" max="5" width="10.42578125" bestFit="1" customWidth="1"/>
    <col min="6" max="6" width="11.140625" bestFit="1" customWidth="1"/>
    <col min="8" max="8" width="11.140625" style="40" bestFit="1" customWidth="1"/>
  </cols>
  <sheetData>
    <row r="1" spans="1:6" x14ac:dyDescent="0.25">
      <c r="A1" t="s">
        <v>131</v>
      </c>
      <c r="B1" t="s">
        <v>127</v>
      </c>
      <c r="C1" t="s">
        <v>128</v>
      </c>
      <c r="D1" t="s">
        <v>129</v>
      </c>
      <c r="E1" t="s">
        <v>130</v>
      </c>
    </row>
    <row r="2" spans="1:6" x14ac:dyDescent="0.25">
      <c r="A2" s="1">
        <v>45660</v>
      </c>
      <c r="B2" t="s">
        <v>96</v>
      </c>
      <c r="C2" s="27">
        <v>7203920</v>
      </c>
      <c r="D2" s="31"/>
      <c r="E2" s="31">
        <v>18.149999999999999</v>
      </c>
      <c r="F2" s="3">
        <f>D2-E2+F1</f>
        <v>-18.149999999999999</v>
      </c>
    </row>
    <row r="3" spans="1:6" x14ac:dyDescent="0.25">
      <c r="A3" s="1">
        <v>45664</v>
      </c>
      <c r="B3" t="s">
        <v>62</v>
      </c>
      <c r="C3" s="27">
        <v>7203920</v>
      </c>
      <c r="D3" s="31"/>
      <c r="E3" s="31">
        <v>359</v>
      </c>
      <c r="F3" s="3">
        <f t="shared" ref="F3:F17" si="0">D3-E3+F2</f>
        <v>-377.15</v>
      </c>
    </row>
    <row r="4" spans="1:6" x14ac:dyDescent="0.25">
      <c r="A4" s="1">
        <v>45672</v>
      </c>
      <c r="B4" t="s">
        <v>63</v>
      </c>
      <c r="C4" s="27">
        <v>7203920</v>
      </c>
      <c r="D4" s="31"/>
      <c r="E4" s="31">
        <v>298</v>
      </c>
      <c r="F4" s="3">
        <f t="shared" si="0"/>
        <v>-675.15</v>
      </c>
    </row>
    <row r="5" spans="1:6" x14ac:dyDescent="0.25">
      <c r="A5" s="1">
        <v>45686</v>
      </c>
      <c r="B5" t="s">
        <v>53</v>
      </c>
      <c r="C5" s="27">
        <v>7203920</v>
      </c>
      <c r="D5" s="31"/>
      <c r="E5" s="31">
        <v>30.8</v>
      </c>
      <c r="F5" s="3">
        <f t="shared" si="0"/>
        <v>-705.94999999999993</v>
      </c>
    </row>
    <row r="6" spans="1:6" x14ac:dyDescent="0.25">
      <c r="A6" s="32">
        <v>45760</v>
      </c>
      <c r="B6" s="25" t="s">
        <v>105</v>
      </c>
      <c r="C6" s="27">
        <v>7203920</v>
      </c>
      <c r="D6" s="31"/>
      <c r="E6" s="31">
        <v>69.95</v>
      </c>
      <c r="F6" s="3">
        <f t="shared" si="0"/>
        <v>-775.9</v>
      </c>
    </row>
    <row r="7" spans="1:6" x14ac:dyDescent="0.25">
      <c r="A7" s="1">
        <v>45716</v>
      </c>
      <c r="B7" t="s">
        <v>97</v>
      </c>
      <c r="C7" s="27">
        <v>7203920</v>
      </c>
      <c r="D7" s="31"/>
      <c r="E7" s="31">
        <v>67.5</v>
      </c>
      <c r="F7" s="3">
        <f t="shared" si="0"/>
        <v>-843.4</v>
      </c>
    </row>
    <row r="8" spans="1:6" x14ac:dyDescent="0.25">
      <c r="A8" s="1">
        <v>45732</v>
      </c>
      <c r="B8" t="s">
        <v>98</v>
      </c>
      <c r="C8" s="27">
        <v>7203920</v>
      </c>
      <c r="D8" s="31"/>
      <c r="E8" s="31">
        <v>11.8</v>
      </c>
      <c r="F8" s="3">
        <f t="shared" si="0"/>
        <v>-855.19999999999993</v>
      </c>
    </row>
    <row r="9" spans="1:6" x14ac:dyDescent="0.25">
      <c r="A9" s="1">
        <v>45737</v>
      </c>
      <c r="B9" t="s">
        <v>93</v>
      </c>
      <c r="C9" s="27">
        <v>7203920</v>
      </c>
      <c r="D9" s="31"/>
      <c r="E9" s="31">
        <v>49.95</v>
      </c>
      <c r="F9" s="3">
        <f t="shared" si="0"/>
        <v>-905.15</v>
      </c>
    </row>
    <row r="10" spans="1:6" x14ac:dyDescent="0.25">
      <c r="A10" s="1">
        <v>45743</v>
      </c>
      <c r="B10" t="s">
        <v>52</v>
      </c>
      <c r="C10" s="27">
        <v>7203920</v>
      </c>
      <c r="D10" s="31"/>
      <c r="E10" s="31">
        <v>75.5</v>
      </c>
      <c r="F10" s="3">
        <f t="shared" si="0"/>
        <v>-980.65</v>
      </c>
    </row>
    <row r="11" spans="1:6" x14ac:dyDescent="0.25">
      <c r="A11" s="1">
        <v>45745</v>
      </c>
      <c r="B11" t="s">
        <v>100</v>
      </c>
      <c r="C11" s="27">
        <v>7203920</v>
      </c>
      <c r="D11" s="31">
        <v>100</v>
      </c>
      <c r="E11" s="31"/>
      <c r="F11" s="3">
        <f t="shared" si="0"/>
        <v>-880.65</v>
      </c>
    </row>
    <row r="12" spans="1:6" x14ac:dyDescent="0.25">
      <c r="A12" s="1">
        <v>45745</v>
      </c>
      <c r="B12" t="s">
        <v>86</v>
      </c>
      <c r="C12" s="27">
        <v>7203920</v>
      </c>
      <c r="D12" s="31"/>
      <c r="E12" s="31">
        <v>16.690000000000001</v>
      </c>
      <c r="F12" s="3">
        <f t="shared" si="0"/>
        <v>-897.34</v>
      </c>
    </row>
    <row r="13" spans="1:6" x14ac:dyDescent="0.25">
      <c r="A13" s="1">
        <v>45747</v>
      </c>
      <c r="B13" t="s">
        <v>71</v>
      </c>
      <c r="C13" s="27">
        <v>7203920</v>
      </c>
      <c r="D13" s="31"/>
      <c r="E13" s="31">
        <v>29.99</v>
      </c>
      <c r="F13" s="3">
        <f t="shared" si="0"/>
        <v>-927.33</v>
      </c>
    </row>
    <row r="14" spans="1:6" x14ac:dyDescent="0.25">
      <c r="A14" s="1">
        <v>45755</v>
      </c>
      <c r="B14" t="s">
        <v>101</v>
      </c>
      <c r="C14" s="27">
        <v>7203920</v>
      </c>
      <c r="D14" s="31">
        <v>1113.97</v>
      </c>
      <c r="E14" s="31"/>
      <c r="F14" s="3">
        <f t="shared" si="0"/>
        <v>186.64</v>
      </c>
    </row>
    <row r="15" spans="1:6" x14ac:dyDescent="0.25">
      <c r="A15" s="1">
        <v>45761</v>
      </c>
      <c r="B15" t="s">
        <v>102</v>
      </c>
      <c r="C15" s="27">
        <v>7203920</v>
      </c>
      <c r="D15" s="31"/>
      <c r="E15" s="31">
        <v>1113.97</v>
      </c>
      <c r="F15" s="3">
        <f t="shared" si="0"/>
        <v>-927.33</v>
      </c>
    </row>
    <row r="16" spans="1:6" x14ac:dyDescent="0.25">
      <c r="A16" s="1">
        <v>45770</v>
      </c>
      <c r="B16" t="s">
        <v>106</v>
      </c>
      <c r="C16" s="27">
        <v>7203920</v>
      </c>
      <c r="D16" s="31"/>
      <c r="E16" s="31">
        <v>18.149999999999999</v>
      </c>
      <c r="F16" s="3">
        <f t="shared" si="0"/>
        <v>-945.48</v>
      </c>
    </row>
    <row r="17" spans="1:8" x14ac:dyDescent="0.25">
      <c r="A17" s="1">
        <v>45771</v>
      </c>
      <c r="B17" t="s">
        <v>108</v>
      </c>
      <c r="C17" s="27">
        <v>7203920</v>
      </c>
      <c r="D17" s="31"/>
      <c r="E17" s="31">
        <v>132.75</v>
      </c>
      <c r="F17" s="3">
        <f t="shared" si="0"/>
        <v>-1078.23</v>
      </c>
      <c r="H17" s="40">
        <f>F17</f>
        <v>-1078.23</v>
      </c>
    </row>
    <row r="18" spans="1:8" x14ac:dyDescent="0.25">
      <c r="A18" s="1"/>
      <c r="C18" s="27"/>
      <c r="D18" s="31"/>
      <c r="E18" s="31"/>
      <c r="F18" s="3"/>
    </row>
    <row r="19" spans="1:8" x14ac:dyDescent="0.25">
      <c r="A19" s="1">
        <v>45805</v>
      </c>
      <c r="B19" s="40" t="s">
        <v>125</v>
      </c>
      <c r="C19" s="27" t="s">
        <v>36</v>
      </c>
      <c r="D19" s="3"/>
      <c r="E19" s="3">
        <v>47.58</v>
      </c>
      <c r="F19" s="3">
        <f>D19-E19</f>
        <v>-47.58</v>
      </c>
      <c r="H19" s="40">
        <f>F19</f>
        <v>-47.58</v>
      </c>
    </row>
    <row r="20" spans="1:8" x14ac:dyDescent="0.25">
      <c r="A20" s="1"/>
      <c r="B20" s="40"/>
      <c r="C20" s="27"/>
      <c r="D20" s="3"/>
      <c r="E20" s="3"/>
    </row>
    <row r="21" spans="1:8" x14ac:dyDescent="0.25">
      <c r="A21" s="1">
        <v>45659</v>
      </c>
      <c r="B21" t="s">
        <v>51</v>
      </c>
      <c r="C21" s="27" t="s">
        <v>99</v>
      </c>
      <c r="D21" s="31">
        <v>1500</v>
      </c>
      <c r="E21" s="31"/>
    </row>
    <row r="22" spans="1:8" x14ac:dyDescent="0.25">
      <c r="A22" s="1">
        <v>45670</v>
      </c>
      <c r="B22" t="s">
        <v>51</v>
      </c>
      <c r="C22" s="27" t="s">
        <v>99</v>
      </c>
      <c r="D22" s="31">
        <v>1000</v>
      </c>
      <c r="E22" s="31"/>
      <c r="F22" s="3"/>
    </row>
    <row r="23" spans="1:8" x14ac:dyDescent="0.25">
      <c r="A23" s="1">
        <v>45670</v>
      </c>
      <c r="B23" t="s">
        <v>51</v>
      </c>
      <c r="C23" s="27" t="s">
        <v>99</v>
      </c>
      <c r="D23" s="31">
        <v>1000</v>
      </c>
      <c r="E23" s="31"/>
      <c r="F23" s="3"/>
    </row>
    <row r="24" spans="1:8" x14ac:dyDescent="0.25">
      <c r="A24" s="1">
        <v>45692</v>
      </c>
      <c r="B24" t="s">
        <v>51</v>
      </c>
      <c r="C24" s="27" t="s">
        <v>99</v>
      </c>
      <c r="D24" s="31">
        <v>750</v>
      </c>
      <c r="E24" s="31"/>
    </row>
    <row r="25" spans="1:8" x14ac:dyDescent="0.25">
      <c r="A25" s="1">
        <v>45748</v>
      </c>
      <c r="B25" t="s">
        <v>88</v>
      </c>
      <c r="C25" s="27" t="s">
        <v>99</v>
      </c>
      <c r="D25" s="31">
        <v>1500</v>
      </c>
      <c r="E25" s="31"/>
    </row>
    <row r="26" spans="1:8" x14ac:dyDescent="0.25">
      <c r="A26" s="1">
        <v>45762</v>
      </c>
      <c r="B26" t="s">
        <v>88</v>
      </c>
      <c r="C26" s="27" t="s">
        <v>99</v>
      </c>
      <c r="D26" s="31">
        <v>1000</v>
      </c>
      <c r="E26" s="31"/>
    </row>
    <row r="27" spans="1:8" x14ac:dyDescent="0.25">
      <c r="A27" s="1">
        <v>45784</v>
      </c>
      <c r="B27" t="s">
        <v>88</v>
      </c>
      <c r="C27" s="27" t="s">
        <v>99</v>
      </c>
      <c r="D27" s="31">
        <v>1000</v>
      </c>
      <c r="E27" s="31"/>
    </row>
    <row r="28" spans="1:8" x14ac:dyDescent="0.25">
      <c r="A28" s="1"/>
      <c r="C28" s="27"/>
      <c r="D28" s="31"/>
      <c r="E28" s="31"/>
    </row>
    <row r="29" spans="1:8" x14ac:dyDescent="0.25">
      <c r="A29" s="1">
        <v>45658</v>
      </c>
      <c r="B29" t="s">
        <v>132</v>
      </c>
      <c r="C29" s="27" t="s">
        <v>32</v>
      </c>
      <c r="D29" s="31">
        <v>2300</v>
      </c>
      <c r="E29" s="31"/>
      <c r="F29" s="3">
        <f>D29-E29+F28</f>
        <v>2300</v>
      </c>
      <c r="H29" s="40">
        <v>2300</v>
      </c>
    </row>
    <row r="30" spans="1:8" x14ac:dyDescent="0.25">
      <c r="A30" s="1">
        <v>45660</v>
      </c>
      <c r="B30" t="s">
        <v>60</v>
      </c>
      <c r="C30" s="27" t="s">
        <v>32</v>
      </c>
      <c r="D30" s="31"/>
      <c r="E30" s="31">
        <v>678</v>
      </c>
      <c r="F30" s="3">
        <f t="shared" ref="F30:F44" si="1">D30-E30+F29</f>
        <v>1622</v>
      </c>
    </row>
    <row r="31" spans="1:8" x14ac:dyDescent="0.25">
      <c r="A31" s="1">
        <v>45685</v>
      </c>
      <c r="B31" t="s">
        <v>70</v>
      </c>
      <c r="C31" s="27" t="s">
        <v>32</v>
      </c>
      <c r="D31" s="31">
        <v>558.88</v>
      </c>
      <c r="E31" s="31"/>
      <c r="F31" s="3">
        <f t="shared" si="1"/>
        <v>2180.88</v>
      </c>
    </row>
    <row r="32" spans="1:8" x14ac:dyDescent="0.25">
      <c r="A32" s="1">
        <v>45686</v>
      </c>
      <c r="B32" t="s">
        <v>67</v>
      </c>
      <c r="C32" s="27" t="s">
        <v>32</v>
      </c>
      <c r="D32" s="31"/>
      <c r="E32" s="31">
        <v>162.96</v>
      </c>
      <c r="F32" s="3">
        <f t="shared" si="1"/>
        <v>2017.92</v>
      </c>
    </row>
    <row r="33" spans="1:8" x14ac:dyDescent="0.25">
      <c r="A33" s="32">
        <v>45683</v>
      </c>
      <c r="B33" s="25" t="s">
        <v>49</v>
      </c>
      <c r="C33" s="27" t="s">
        <v>32</v>
      </c>
      <c r="D33" s="31">
        <v>292</v>
      </c>
      <c r="E33" s="31"/>
      <c r="F33" s="3">
        <f t="shared" si="1"/>
        <v>2309.92</v>
      </c>
    </row>
    <row r="34" spans="1:8" x14ac:dyDescent="0.25">
      <c r="A34" s="32">
        <v>45683</v>
      </c>
      <c r="B34" s="25" t="s">
        <v>50</v>
      </c>
      <c r="C34" s="51" t="s">
        <v>32</v>
      </c>
      <c r="D34" s="31"/>
      <c r="E34" s="31">
        <v>400</v>
      </c>
      <c r="F34" s="3">
        <f t="shared" si="1"/>
        <v>1909.92</v>
      </c>
    </row>
    <row r="35" spans="1:8" x14ac:dyDescent="0.25">
      <c r="A35" s="32">
        <v>45683</v>
      </c>
      <c r="B35" s="25" t="s">
        <v>48</v>
      </c>
      <c r="C35" s="27" t="s">
        <v>32</v>
      </c>
      <c r="D35" s="31"/>
      <c r="E35" s="31">
        <v>108.7</v>
      </c>
      <c r="F35" s="3">
        <f t="shared" si="1"/>
        <v>1801.22</v>
      </c>
    </row>
    <row r="36" spans="1:8" x14ac:dyDescent="0.25">
      <c r="A36" s="1">
        <v>45687</v>
      </c>
      <c r="B36" t="s">
        <v>59</v>
      </c>
      <c r="C36" s="27" t="s">
        <v>32</v>
      </c>
      <c r="D36" s="31"/>
      <c r="E36" s="31">
        <v>1072.5</v>
      </c>
      <c r="F36" s="3">
        <f t="shared" si="1"/>
        <v>728.72</v>
      </c>
    </row>
    <row r="37" spans="1:8" x14ac:dyDescent="0.25">
      <c r="A37" s="1">
        <v>45687</v>
      </c>
      <c r="B37" t="s">
        <v>61</v>
      </c>
      <c r="C37" s="27" t="s">
        <v>32</v>
      </c>
      <c r="D37" s="31"/>
      <c r="E37" s="31">
        <v>590</v>
      </c>
      <c r="F37" s="3">
        <f t="shared" si="1"/>
        <v>138.72000000000003</v>
      </c>
    </row>
    <row r="38" spans="1:8" x14ac:dyDescent="0.25">
      <c r="A38" s="1">
        <v>45687</v>
      </c>
      <c r="B38" t="s">
        <v>65</v>
      </c>
      <c r="C38" s="27" t="s">
        <v>32</v>
      </c>
      <c r="D38" s="31"/>
      <c r="E38" s="31">
        <v>200</v>
      </c>
      <c r="F38" s="3">
        <f t="shared" si="1"/>
        <v>-61.279999999999973</v>
      </c>
    </row>
    <row r="39" spans="1:8" x14ac:dyDescent="0.25">
      <c r="A39" s="1">
        <v>45689</v>
      </c>
      <c r="B39" t="s">
        <v>54</v>
      </c>
      <c r="C39" s="27" t="s">
        <v>32</v>
      </c>
      <c r="D39" s="31"/>
      <c r="E39" s="31">
        <v>9.6</v>
      </c>
      <c r="F39" s="3">
        <f t="shared" si="1"/>
        <v>-70.879999999999967</v>
      </c>
    </row>
    <row r="40" spans="1:8" x14ac:dyDescent="0.25">
      <c r="A40" s="1">
        <v>45689</v>
      </c>
      <c r="B40" t="s">
        <v>55</v>
      </c>
      <c r="C40" s="27" t="s">
        <v>32</v>
      </c>
      <c r="D40" s="31"/>
      <c r="E40" s="31">
        <v>7.9</v>
      </c>
      <c r="F40" s="3">
        <f t="shared" si="1"/>
        <v>-78.779999999999973</v>
      </c>
    </row>
    <row r="41" spans="1:8" x14ac:dyDescent="0.25">
      <c r="A41" s="1">
        <v>45689</v>
      </c>
      <c r="B41" t="s">
        <v>56</v>
      </c>
      <c r="C41" s="27" t="s">
        <v>32</v>
      </c>
      <c r="D41" s="31"/>
      <c r="E41" s="31">
        <v>4.4000000000000004</v>
      </c>
      <c r="F41" s="3">
        <f t="shared" si="1"/>
        <v>-83.179999999999978</v>
      </c>
    </row>
    <row r="42" spans="1:8" x14ac:dyDescent="0.25">
      <c r="A42" s="1">
        <v>45689</v>
      </c>
      <c r="B42" t="s">
        <v>57</v>
      </c>
      <c r="C42" s="27" t="s">
        <v>32</v>
      </c>
      <c r="D42" s="31"/>
      <c r="E42" s="31">
        <v>3.2</v>
      </c>
      <c r="F42" s="3">
        <f t="shared" si="1"/>
        <v>-86.379999999999981</v>
      </c>
    </row>
    <row r="43" spans="1:8" x14ac:dyDescent="0.25">
      <c r="A43" s="1">
        <v>45689</v>
      </c>
      <c r="B43" t="s">
        <v>58</v>
      </c>
      <c r="C43" s="27" t="s">
        <v>32</v>
      </c>
      <c r="D43" s="31"/>
      <c r="E43" s="31">
        <v>2.2999999999999998</v>
      </c>
      <c r="F43" s="3">
        <f t="shared" si="1"/>
        <v>-88.679999999999978</v>
      </c>
    </row>
    <row r="44" spans="1:8" x14ac:dyDescent="0.25">
      <c r="A44" s="1">
        <v>45693</v>
      </c>
      <c r="B44" t="s">
        <v>64</v>
      </c>
      <c r="C44" s="27" t="s">
        <v>32</v>
      </c>
      <c r="D44" s="31"/>
      <c r="E44" s="31">
        <v>250</v>
      </c>
      <c r="F44" s="3">
        <f t="shared" si="1"/>
        <v>-338.67999999999995</v>
      </c>
      <c r="H44" s="40">
        <f>F44</f>
        <v>-338.67999999999995</v>
      </c>
    </row>
    <row r="45" spans="1:8" x14ac:dyDescent="0.25">
      <c r="A45" s="1"/>
      <c r="C45" s="27"/>
      <c r="D45" s="31">
        <f>SUM(D29:D44)</f>
        <v>3150.88</v>
      </c>
      <c r="E45" s="31">
        <f>SUM(E29:E44)</f>
        <v>3489.56</v>
      </c>
      <c r="F45" s="3"/>
    </row>
    <row r="46" spans="1:8" x14ac:dyDescent="0.25">
      <c r="A46" s="1"/>
      <c r="C46" s="27"/>
      <c r="D46" s="31"/>
      <c r="E46" s="31"/>
      <c r="F46" s="3"/>
    </row>
    <row r="47" spans="1:8" x14ac:dyDescent="0.25">
      <c r="A47" s="1"/>
      <c r="C47" s="27"/>
      <c r="D47" s="31"/>
      <c r="E47" s="31"/>
      <c r="F47" s="3"/>
    </row>
    <row r="48" spans="1:8" x14ac:dyDescent="0.25">
      <c r="A48" s="1"/>
      <c r="C48" s="27"/>
      <c r="D48" s="31"/>
      <c r="E48" s="31"/>
    </row>
    <row r="49" spans="1:8" x14ac:dyDescent="0.25">
      <c r="A49" s="1">
        <v>45658</v>
      </c>
      <c r="B49" t="s">
        <v>132</v>
      </c>
      <c r="C49" s="27" t="s">
        <v>33</v>
      </c>
      <c r="D49" s="31">
        <v>2300</v>
      </c>
      <c r="E49" s="31">
        <v>0</v>
      </c>
      <c r="F49" s="3">
        <f>D49-E49+F48</f>
        <v>2300</v>
      </c>
      <c r="H49" s="40">
        <v>2300</v>
      </c>
    </row>
    <row r="50" spans="1:8" x14ac:dyDescent="0.25">
      <c r="A50" s="32">
        <v>45742</v>
      </c>
      <c r="B50" s="25" t="s">
        <v>46</v>
      </c>
      <c r="C50" s="52" t="s">
        <v>33</v>
      </c>
      <c r="D50" s="31">
        <v>112.95</v>
      </c>
      <c r="E50" s="31"/>
      <c r="F50" s="3">
        <f t="shared" ref="F50:F69" si="2">D50-E50+F49</f>
        <v>2412.9499999999998</v>
      </c>
    </row>
    <row r="51" spans="1:8" x14ac:dyDescent="0.25">
      <c r="A51" s="32">
        <v>45742</v>
      </c>
      <c r="B51" s="25" t="s">
        <v>47</v>
      </c>
      <c r="C51" s="39" t="s">
        <v>33</v>
      </c>
      <c r="D51" s="31">
        <v>10</v>
      </c>
      <c r="E51" s="31"/>
      <c r="F51" s="3">
        <f t="shared" si="2"/>
        <v>2422.9499999999998</v>
      </c>
    </row>
    <row r="52" spans="1:8" x14ac:dyDescent="0.25">
      <c r="A52" s="32">
        <v>45742</v>
      </c>
      <c r="B52" s="25" t="s">
        <v>48</v>
      </c>
      <c r="C52" s="27" t="s">
        <v>33</v>
      </c>
      <c r="D52" s="31"/>
      <c r="E52" s="31">
        <v>61</v>
      </c>
      <c r="F52" s="3">
        <f t="shared" si="2"/>
        <v>2361.9499999999998</v>
      </c>
    </row>
    <row r="53" spans="1:8" x14ac:dyDescent="0.25">
      <c r="A53" s="1">
        <v>45728</v>
      </c>
      <c r="B53" t="s">
        <v>69</v>
      </c>
      <c r="C53" s="27" t="s">
        <v>33</v>
      </c>
      <c r="D53" s="31"/>
      <c r="E53" s="31">
        <v>110.5</v>
      </c>
      <c r="F53" s="3">
        <f t="shared" si="2"/>
        <v>2251.4499999999998</v>
      </c>
    </row>
    <row r="54" spans="1:8" x14ac:dyDescent="0.25">
      <c r="A54" s="1">
        <v>45741</v>
      </c>
      <c r="B54" t="s">
        <v>92</v>
      </c>
      <c r="C54" s="27" t="s">
        <v>33</v>
      </c>
      <c r="D54" s="31">
        <v>658.94</v>
      </c>
      <c r="E54" s="31"/>
      <c r="F54" s="3">
        <f t="shared" si="2"/>
        <v>2910.39</v>
      </c>
    </row>
    <row r="55" spans="1:8" x14ac:dyDescent="0.25">
      <c r="A55" s="1">
        <v>45743</v>
      </c>
      <c r="B55" t="s">
        <v>66</v>
      </c>
      <c r="C55" s="27" t="s">
        <v>33</v>
      </c>
      <c r="D55" s="31"/>
      <c r="E55" s="31">
        <v>200</v>
      </c>
      <c r="F55" s="3">
        <f t="shared" si="2"/>
        <v>2710.39</v>
      </c>
    </row>
    <row r="56" spans="1:8" x14ac:dyDescent="0.25">
      <c r="A56" s="1">
        <v>45745</v>
      </c>
      <c r="B56" t="s">
        <v>75</v>
      </c>
      <c r="C56" s="27" t="s">
        <v>33</v>
      </c>
      <c r="D56" s="31"/>
      <c r="E56" s="31">
        <v>4.4000000000000004</v>
      </c>
      <c r="F56" s="3">
        <f t="shared" si="2"/>
        <v>2705.99</v>
      </c>
    </row>
    <row r="57" spans="1:8" x14ac:dyDescent="0.25">
      <c r="A57" s="1">
        <v>45745</v>
      </c>
      <c r="B57" t="s">
        <v>76</v>
      </c>
      <c r="C57" s="27" t="s">
        <v>33</v>
      </c>
      <c r="D57" s="31"/>
      <c r="E57" s="31">
        <v>19.2</v>
      </c>
      <c r="F57" s="3">
        <f t="shared" si="2"/>
        <v>2686.79</v>
      </c>
    </row>
    <row r="58" spans="1:8" x14ac:dyDescent="0.25">
      <c r="A58" s="1">
        <v>45745</v>
      </c>
      <c r="B58" t="s">
        <v>77</v>
      </c>
      <c r="C58" s="27" t="s">
        <v>33</v>
      </c>
      <c r="D58" s="31"/>
      <c r="E58" s="31">
        <v>2.4</v>
      </c>
      <c r="F58" s="3">
        <f t="shared" si="2"/>
        <v>2684.39</v>
      </c>
    </row>
    <row r="59" spans="1:8" x14ac:dyDescent="0.25">
      <c r="A59" s="1">
        <v>45745</v>
      </c>
      <c r="B59" t="s">
        <v>78</v>
      </c>
      <c r="C59" s="27" t="s">
        <v>33</v>
      </c>
      <c r="D59" s="31"/>
      <c r="E59" s="31">
        <v>6.6</v>
      </c>
      <c r="F59" s="3">
        <f t="shared" si="2"/>
        <v>2677.79</v>
      </c>
    </row>
    <row r="60" spans="1:8" x14ac:dyDescent="0.25">
      <c r="A60" s="1">
        <v>45745</v>
      </c>
      <c r="B60" t="s">
        <v>79</v>
      </c>
      <c r="C60" s="27" t="s">
        <v>33</v>
      </c>
      <c r="D60" s="31"/>
      <c r="E60" s="31">
        <v>5</v>
      </c>
      <c r="F60" s="3">
        <f t="shared" si="2"/>
        <v>2672.79</v>
      </c>
    </row>
    <row r="61" spans="1:8" x14ac:dyDescent="0.25">
      <c r="A61" s="1">
        <v>45745</v>
      </c>
      <c r="B61" t="s">
        <v>80</v>
      </c>
      <c r="C61" s="27" t="s">
        <v>33</v>
      </c>
      <c r="D61" s="31"/>
      <c r="E61" s="31">
        <v>16</v>
      </c>
      <c r="F61" s="3">
        <f>D61-E61+F60</f>
        <v>2656.79</v>
      </c>
    </row>
    <row r="62" spans="1:8" x14ac:dyDescent="0.25">
      <c r="A62" s="1">
        <v>45745</v>
      </c>
      <c r="B62" t="s">
        <v>81</v>
      </c>
      <c r="C62" s="27" t="s">
        <v>33</v>
      </c>
      <c r="D62" s="31"/>
      <c r="E62" s="31">
        <v>7</v>
      </c>
      <c r="F62" s="3">
        <f t="shared" si="2"/>
        <v>2649.79</v>
      </c>
    </row>
    <row r="63" spans="1:8" x14ac:dyDescent="0.25">
      <c r="A63" s="1">
        <v>45745</v>
      </c>
      <c r="B63" t="s">
        <v>82</v>
      </c>
      <c r="C63" s="27" t="s">
        <v>33</v>
      </c>
      <c r="D63" s="31"/>
      <c r="E63" s="31">
        <v>2.2999999999999998</v>
      </c>
      <c r="F63" s="3">
        <f t="shared" si="2"/>
        <v>2647.49</v>
      </c>
    </row>
    <row r="64" spans="1:8" x14ac:dyDescent="0.25">
      <c r="A64" s="1">
        <v>45745</v>
      </c>
      <c r="B64" t="s">
        <v>84</v>
      </c>
      <c r="C64" s="27" t="s">
        <v>33</v>
      </c>
      <c r="D64" s="31"/>
      <c r="E64" s="31">
        <v>7.9</v>
      </c>
      <c r="F64" s="3">
        <f t="shared" si="2"/>
        <v>2639.5899999999997</v>
      </c>
    </row>
    <row r="65" spans="1:8" x14ac:dyDescent="0.25">
      <c r="A65" s="1">
        <v>45745</v>
      </c>
      <c r="B65" t="s">
        <v>83</v>
      </c>
      <c r="C65" s="27" t="s">
        <v>33</v>
      </c>
      <c r="D65" s="31"/>
      <c r="E65" s="31">
        <v>3.2</v>
      </c>
      <c r="F65" s="3">
        <f t="shared" si="2"/>
        <v>2636.39</v>
      </c>
    </row>
    <row r="66" spans="1:8" x14ac:dyDescent="0.25">
      <c r="A66" s="1">
        <v>45745</v>
      </c>
      <c r="B66" t="s">
        <v>85</v>
      </c>
      <c r="C66" s="27" t="s">
        <v>33</v>
      </c>
      <c r="D66" s="31"/>
      <c r="E66" s="31">
        <v>937.5</v>
      </c>
      <c r="F66" s="3">
        <f t="shared" si="2"/>
        <v>1698.8899999999999</v>
      </c>
    </row>
    <row r="67" spans="1:8" x14ac:dyDescent="0.25">
      <c r="A67" s="1">
        <v>45745</v>
      </c>
      <c r="B67" t="s">
        <v>87</v>
      </c>
      <c r="C67" s="27" t="s">
        <v>33</v>
      </c>
      <c r="D67" s="31"/>
      <c r="E67" s="31">
        <v>285</v>
      </c>
      <c r="F67" s="3">
        <f t="shared" si="2"/>
        <v>1413.8899999999999</v>
      </c>
    </row>
    <row r="68" spans="1:8" x14ac:dyDescent="0.25">
      <c r="A68" s="1">
        <v>45749</v>
      </c>
      <c r="B68" t="s">
        <v>89</v>
      </c>
      <c r="C68" s="27" t="s">
        <v>33</v>
      </c>
      <c r="D68" s="31"/>
      <c r="E68" s="31">
        <v>1072.5</v>
      </c>
      <c r="F68" s="3">
        <f t="shared" si="2"/>
        <v>341.38999999999987</v>
      </c>
    </row>
    <row r="69" spans="1:8" x14ac:dyDescent="0.25">
      <c r="A69" s="1">
        <v>45770</v>
      </c>
      <c r="B69" t="s">
        <v>107</v>
      </c>
      <c r="C69" s="27" t="s">
        <v>33</v>
      </c>
      <c r="D69" s="31"/>
      <c r="E69" s="31">
        <v>166.83</v>
      </c>
      <c r="F69" s="3">
        <f t="shared" si="2"/>
        <v>174.55999999999986</v>
      </c>
      <c r="H69" s="40">
        <f>F69</f>
        <v>174.55999999999986</v>
      </c>
    </row>
    <row r="70" spans="1:8" x14ac:dyDescent="0.25">
      <c r="A70" s="1"/>
      <c r="C70" s="27"/>
      <c r="D70" s="31">
        <f>SUM(D49:D69)</f>
        <v>3081.89</v>
      </c>
      <c r="E70" s="31">
        <f>SUM(E49:E69)</f>
        <v>2907.33</v>
      </c>
      <c r="F70" s="3"/>
    </row>
    <row r="71" spans="1:8" x14ac:dyDescent="0.25">
      <c r="A71" s="1"/>
      <c r="C71" s="27"/>
      <c r="D71" s="31"/>
      <c r="E71" s="31"/>
      <c r="F71" s="3"/>
    </row>
    <row r="72" spans="1:8" x14ac:dyDescent="0.25">
      <c r="A72" s="1"/>
      <c r="C72" s="27"/>
      <c r="D72" s="31"/>
      <c r="E72" s="31"/>
    </row>
    <row r="73" spans="1:8" x14ac:dyDescent="0.25">
      <c r="A73" s="1">
        <v>45792</v>
      </c>
      <c r="B73" t="s">
        <v>110</v>
      </c>
      <c r="C73" s="27" t="s">
        <v>34</v>
      </c>
      <c r="D73" s="31">
        <v>390</v>
      </c>
      <c r="E73" s="31"/>
      <c r="F73" s="3">
        <f>D73-E73+F72</f>
        <v>390</v>
      </c>
    </row>
    <row r="74" spans="1:8" x14ac:dyDescent="0.25">
      <c r="A74" s="1">
        <v>45792</v>
      </c>
      <c r="B74" t="s">
        <v>111</v>
      </c>
      <c r="C74" s="27" t="s">
        <v>34</v>
      </c>
      <c r="D74" s="31">
        <v>252</v>
      </c>
      <c r="E74" s="31"/>
      <c r="F74" s="3">
        <f t="shared" ref="F74:F86" si="3">D74-E74+F73</f>
        <v>642</v>
      </c>
    </row>
    <row r="75" spans="1:8" x14ac:dyDescent="0.25">
      <c r="A75" s="1">
        <v>45794</v>
      </c>
      <c r="B75" t="s">
        <v>112</v>
      </c>
      <c r="C75" s="27" t="s">
        <v>34</v>
      </c>
      <c r="D75" s="31">
        <v>360</v>
      </c>
      <c r="E75" s="31"/>
      <c r="F75" s="3">
        <f t="shared" si="3"/>
        <v>1002</v>
      </c>
    </row>
    <row r="76" spans="1:8" x14ac:dyDescent="0.25">
      <c r="A76" s="1">
        <v>45794</v>
      </c>
      <c r="B76" t="s">
        <v>113</v>
      </c>
      <c r="C76" s="27" t="s">
        <v>34</v>
      </c>
      <c r="D76" s="31">
        <v>156</v>
      </c>
      <c r="E76" s="31"/>
      <c r="F76" s="3">
        <f t="shared" si="3"/>
        <v>1158</v>
      </c>
    </row>
    <row r="77" spans="1:8" x14ac:dyDescent="0.25">
      <c r="A77" s="1">
        <v>45794</v>
      </c>
      <c r="B77" t="s">
        <v>114</v>
      </c>
      <c r="C77" s="27" t="s">
        <v>34</v>
      </c>
      <c r="D77" s="31">
        <v>288</v>
      </c>
      <c r="E77" s="31"/>
      <c r="F77" s="3">
        <f t="shared" si="3"/>
        <v>1446</v>
      </c>
    </row>
    <row r="78" spans="1:8" x14ac:dyDescent="0.25">
      <c r="A78" s="1">
        <v>45795</v>
      </c>
      <c r="B78" t="s">
        <v>115</v>
      </c>
      <c r="C78" s="27" t="s">
        <v>34</v>
      </c>
      <c r="D78" s="31">
        <v>57</v>
      </c>
      <c r="E78" s="31"/>
      <c r="F78" s="3">
        <f t="shared" si="3"/>
        <v>1503</v>
      </c>
    </row>
    <row r="79" spans="1:8" x14ac:dyDescent="0.25">
      <c r="A79" s="1">
        <v>45796</v>
      </c>
      <c r="B79" t="s">
        <v>116</v>
      </c>
      <c r="C79" s="27" t="s">
        <v>34</v>
      </c>
      <c r="D79" s="31">
        <v>141</v>
      </c>
      <c r="E79" s="31"/>
      <c r="F79" s="3">
        <f t="shared" si="3"/>
        <v>1644</v>
      </c>
    </row>
    <row r="80" spans="1:8" x14ac:dyDescent="0.25">
      <c r="A80" s="1">
        <v>45796</v>
      </c>
      <c r="B80" t="s">
        <v>117</v>
      </c>
      <c r="C80" s="27" t="s">
        <v>34</v>
      </c>
      <c r="D80" s="31"/>
      <c r="E80" s="31">
        <v>384</v>
      </c>
      <c r="F80" s="3">
        <f t="shared" si="3"/>
        <v>1260</v>
      </c>
    </row>
    <row r="81" spans="1:8" x14ac:dyDescent="0.25">
      <c r="A81" s="1">
        <v>45796</v>
      </c>
      <c r="B81" t="s">
        <v>118</v>
      </c>
      <c r="C81" s="27" t="s">
        <v>34</v>
      </c>
      <c r="D81" s="31">
        <v>228</v>
      </c>
      <c r="E81" s="31"/>
      <c r="F81" s="3">
        <f t="shared" si="3"/>
        <v>1488</v>
      </c>
    </row>
    <row r="82" spans="1:8" x14ac:dyDescent="0.25">
      <c r="A82" s="1">
        <v>45797</v>
      </c>
      <c r="B82" t="s">
        <v>120</v>
      </c>
      <c r="C82" s="27" t="s">
        <v>34</v>
      </c>
      <c r="D82" s="31">
        <v>300</v>
      </c>
      <c r="E82" s="31"/>
      <c r="F82" s="3">
        <f t="shared" si="3"/>
        <v>1788</v>
      </c>
    </row>
    <row r="83" spans="1:8" x14ac:dyDescent="0.25">
      <c r="A83" s="1">
        <v>45802</v>
      </c>
      <c r="B83" t="s">
        <v>141</v>
      </c>
      <c r="C83" s="27" t="s">
        <v>34</v>
      </c>
      <c r="D83" s="31">
        <v>241.45</v>
      </c>
      <c r="E83" s="31"/>
      <c r="F83" s="3">
        <f t="shared" si="3"/>
        <v>2029.45</v>
      </c>
    </row>
    <row r="84" spans="1:8" x14ac:dyDescent="0.25">
      <c r="A84" s="1">
        <v>45803</v>
      </c>
      <c r="B84" t="s">
        <v>121</v>
      </c>
      <c r="C84" s="27" t="s">
        <v>34</v>
      </c>
      <c r="D84" s="31">
        <v>300</v>
      </c>
      <c r="E84" s="31"/>
      <c r="F84" s="3">
        <f t="shared" si="3"/>
        <v>2329.4499999999998</v>
      </c>
    </row>
    <row r="85" spans="1:8" x14ac:dyDescent="0.25">
      <c r="A85" s="1">
        <v>45803</v>
      </c>
      <c r="B85" t="s">
        <v>119</v>
      </c>
      <c r="C85" s="27" t="s">
        <v>34</v>
      </c>
      <c r="D85" s="31">
        <v>756</v>
      </c>
      <c r="E85" s="31"/>
      <c r="F85" s="3">
        <f t="shared" si="3"/>
        <v>3085.45</v>
      </c>
    </row>
    <row r="86" spans="1:8" x14ac:dyDescent="0.25">
      <c r="A86" s="1">
        <v>45804</v>
      </c>
      <c r="B86" t="s">
        <v>122</v>
      </c>
      <c r="C86" s="27" t="s">
        <v>34</v>
      </c>
      <c r="D86" s="31">
        <v>638.29</v>
      </c>
      <c r="E86" s="31"/>
      <c r="F86" s="3">
        <f t="shared" si="3"/>
        <v>3723.74</v>
      </c>
    </row>
    <row r="87" spans="1:8" x14ac:dyDescent="0.25">
      <c r="A87" s="1">
        <v>45805</v>
      </c>
      <c r="B87" s="40" t="s">
        <v>123</v>
      </c>
      <c r="C87" s="27" t="s">
        <v>34</v>
      </c>
      <c r="D87" s="3"/>
      <c r="E87" s="3">
        <v>130.83000000000001</v>
      </c>
      <c r="F87" s="3">
        <f>D87-E87+F86</f>
        <v>3592.91</v>
      </c>
    </row>
    <row r="88" spans="1:8" x14ac:dyDescent="0.25">
      <c r="A88" s="1">
        <v>45805</v>
      </c>
      <c r="B88" s="40" t="s">
        <v>124</v>
      </c>
      <c r="C88" s="27" t="s">
        <v>34</v>
      </c>
      <c r="D88" s="3"/>
      <c r="E88" s="3">
        <v>200</v>
      </c>
      <c r="F88" s="3">
        <f t="shared" ref="F88:F95" si="4">D88-E88+F87</f>
        <v>3392.91</v>
      </c>
    </row>
    <row r="89" spans="1:8" x14ac:dyDescent="0.25">
      <c r="A89" s="1">
        <v>45806</v>
      </c>
      <c r="B89" s="40" t="s">
        <v>126</v>
      </c>
      <c r="C89" s="27" t="s">
        <v>34</v>
      </c>
      <c r="D89" s="3"/>
      <c r="E89" s="3">
        <v>921</v>
      </c>
      <c r="F89" s="3">
        <f t="shared" si="4"/>
        <v>2471.91</v>
      </c>
    </row>
    <row r="90" spans="1:8" x14ac:dyDescent="0.25">
      <c r="A90" s="32">
        <v>45809</v>
      </c>
      <c r="B90" s="25" t="s">
        <v>135</v>
      </c>
      <c r="C90" s="27" t="s">
        <v>34</v>
      </c>
      <c r="D90" s="31"/>
      <c r="E90" s="31">
        <v>340</v>
      </c>
      <c r="F90" s="3">
        <f t="shared" si="4"/>
        <v>2131.91</v>
      </c>
    </row>
    <row r="91" spans="1:8" x14ac:dyDescent="0.25">
      <c r="A91" s="32">
        <v>45809</v>
      </c>
      <c r="B91" s="25" t="s">
        <v>136</v>
      </c>
      <c r="C91" s="27" t="s">
        <v>34</v>
      </c>
      <c r="D91" s="31"/>
      <c r="E91" s="31">
        <v>1215.5</v>
      </c>
      <c r="F91" s="3">
        <f t="shared" si="4"/>
        <v>916.40999999999985</v>
      </c>
    </row>
    <row r="92" spans="1:8" x14ac:dyDescent="0.25">
      <c r="A92" s="1">
        <v>45813</v>
      </c>
      <c r="B92" s="40" t="s">
        <v>146</v>
      </c>
      <c r="C92" s="27" t="s">
        <v>34</v>
      </c>
      <c r="D92" s="3"/>
      <c r="E92" s="3">
        <v>20.239999999999998</v>
      </c>
      <c r="F92" s="3">
        <f t="shared" si="4"/>
        <v>896.16999999999985</v>
      </c>
    </row>
    <row r="93" spans="1:8" x14ac:dyDescent="0.25">
      <c r="A93" s="1">
        <v>45813</v>
      </c>
      <c r="B93" s="40" t="s">
        <v>147</v>
      </c>
      <c r="C93" s="27" t="s">
        <v>34</v>
      </c>
      <c r="D93" s="3"/>
      <c r="E93" s="3">
        <v>11.5</v>
      </c>
      <c r="F93" s="3">
        <f t="shared" si="4"/>
        <v>884.66999999999985</v>
      </c>
    </row>
    <row r="94" spans="1:8" x14ac:dyDescent="0.25">
      <c r="A94" s="1">
        <v>45813</v>
      </c>
      <c r="B94" s="40" t="s">
        <v>148</v>
      </c>
      <c r="C94" s="27" t="s">
        <v>34</v>
      </c>
      <c r="D94" s="3"/>
      <c r="E94" s="3">
        <v>9.1999999999999993</v>
      </c>
      <c r="F94" s="3">
        <f t="shared" si="4"/>
        <v>875.4699999999998</v>
      </c>
    </row>
    <row r="95" spans="1:8" x14ac:dyDescent="0.25">
      <c r="A95" s="1">
        <v>45813</v>
      </c>
      <c r="B95" s="40" t="s">
        <v>149</v>
      </c>
      <c r="C95" s="27" t="s">
        <v>34</v>
      </c>
      <c r="D95" s="3"/>
      <c r="E95" s="3">
        <v>10.119999999999999</v>
      </c>
      <c r="F95" s="3">
        <f t="shared" si="4"/>
        <v>865.3499999999998</v>
      </c>
      <c r="H95" s="40">
        <f>F95</f>
        <v>865.3499999999998</v>
      </c>
    </row>
    <row r="96" spans="1:8" x14ac:dyDescent="0.25">
      <c r="A96" s="1"/>
      <c r="B96" s="40"/>
      <c r="C96" s="27"/>
      <c r="D96" s="3"/>
      <c r="E96" s="3"/>
      <c r="F96" s="3"/>
    </row>
    <row r="97" spans="1:8" x14ac:dyDescent="0.25">
      <c r="A97" s="1"/>
      <c r="B97" s="40"/>
      <c r="C97" s="27"/>
      <c r="D97" s="3">
        <f>SUM(D73:D95)</f>
        <v>4107.74</v>
      </c>
      <c r="E97" s="3">
        <f>SUM(E73:E95)</f>
        <v>3242.3899999999994</v>
      </c>
      <c r="F97" s="3"/>
    </row>
    <row r="98" spans="1:8" x14ac:dyDescent="0.25">
      <c r="A98" s="1"/>
      <c r="B98" s="40"/>
      <c r="C98" s="27"/>
      <c r="D98" s="3"/>
      <c r="E98" s="3"/>
      <c r="F98" s="3"/>
    </row>
    <row r="99" spans="1:8" x14ac:dyDescent="0.25">
      <c r="A99" s="1"/>
      <c r="B99" s="40"/>
      <c r="C99" s="27"/>
      <c r="D99" s="3"/>
      <c r="E99" s="3"/>
      <c r="F99" s="3"/>
    </row>
    <row r="100" spans="1:8" x14ac:dyDescent="0.25">
      <c r="A100" s="1"/>
      <c r="B100" s="40"/>
      <c r="C100" s="27"/>
      <c r="D100" s="3"/>
      <c r="E100" s="3"/>
      <c r="F100" s="3"/>
    </row>
    <row r="101" spans="1:8" x14ac:dyDescent="0.25">
      <c r="A101" s="1">
        <v>45748</v>
      </c>
      <c r="B101" s="40" t="s">
        <v>134</v>
      </c>
      <c r="C101" s="27" t="s">
        <v>94</v>
      </c>
      <c r="D101" s="3">
        <v>2412.5</v>
      </c>
      <c r="E101" s="3"/>
      <c r="F101" s="3">
        <f>D101-E101+F100</f>
        <v>2412.5</v>
      </c>
    </row>
    <row r="102" spans="1:8" x14ac:dyDescent="0.25">
      <c r="A102" s="1">
        <v>45736</v>
      </c>
      <c r="B102" t="s">
        <v>68</v>
      </c>
      <c r="C102" s="27" t="s">
        <v>94</v>
      </c>
      <c r="D102" s="31"/>
      <c r="E102" s="31">
        <v>145</v>
      </c>
      <c r="F102" s="3">
        <f t="shared" ref="F102:F111" si="5">D102-E102+F101</f>
        <v>2267.5</v>
      </c>
    </row>
    <row r="103" spans="1:8" x14ac:dyDescent="0.25">
      <c r="A103" s="32">
        <v>45760</v>
      </c>
      <c r="B103" s="25" t="s">
        <v>103</v>
      </c>
      <c r="C103" s="27" t="s">
        <v>94</v>
      </c>
      <c r="D103" s="31">
        <v>410.8</v>
      </c>
      <c r="E103" s="31"/>
      <c r="F103" s="3">
        <f t="shared" si="5"/>
        <v>2678.3</v>
      </c>
    </row>
    <row r="104" spans="1:8" x14ac:dyDescent="0.25">
      <c r="A104" s="32">
        <v>45760</v>
      </c>
      <c r="B104" s="25" t="s">
        <v>104</v>
      </c>
      <c r="C104" s="27" t="s">
        <v>94</v>
      </c>
      <c r="D104" s="31"/>
      <c r="E104" s="31">
        <v>384.7</v>
      </c>
      <c r="F104" s="3">
        <f t="shared" si="5"/>
        <v>2293.6000000000004</v>
      </c>
    </row>
    <row r="105" spans="1:8" x14ac:dyDescent="0.25">
      <c r="A105" s="1">
        <v>45762</v>
      </c>
      <c r="B105" t="s">
        <v>90</v>
      </c>
      <c r="C105" s="27" t="s">
        <v>94</v>
      </c>
      <c r="D105" s="31"/>
      <c r="E105" s="31">
        <v>16.600000000000001</v>
      </c>
      <c r="F105" s="3">
        <f t="shared" si="5"/>
        <v>2277.0000000000005</v>
      </c>
    </row>
    <row r="106" spans="1:8" x14ac:dyDescent="0.25">
      <c r="A106" s="1">
        <v>45762</v>
      </c>
      <c r="B106" t="s">
        <v>91</v>
      </c>
      <c r="C106" s="27" t="s">
        <v>94</v>
      </c>
      <c r="D106" s="31">
        <v>539.33000000000004</v>
      </c>
      <c r="E106" s="31"/>
      <c r="F106" s="3">
        <f t="shared" si="5"/>
        <v>2816.3300000000004</v>
      </c>
    </row>
    <row r="107" spans="1:8" x14ac:dyDescent="0.25">
      <c r="A107" s="1">
        <v>45764</v>
      </c>
      <c r="B107" t="s">
        <v>73</v>
      </c>
      <c r="C107" s="27" t="s">
        <v>94</v>
      </c>
      <c r="D107" s="31"/>
      <c r="E107" s="31">
        <v>100</v>
      </c>
      <c r="F107" s="3">
        <f t="shared" si="5"/>
        <v>2716.3300000000004</v>
      </c>
    </row>
    <row r="108" spans="1:8" x14ac:dyDescent="0.25">
      <c r="A108" s="1">
        <v>45764</v>
      </c>
      <c r="B108" t="s">
        <v>72</v>
      </c>
      <c r="C108" s="27" t="s">
        <v>94</v>
      </c>
      <c r="D108" s="31"/>
      <c r="E108" s="31">
        <v>631.5</v>
      </c>
      <c r="F108" s="3">
        <f t="shared" si="5"/>
        <v>2084.8300000000004</v>
      </c>
    </row>
    <row r="109" spans="1:8" x14ac:dyDescent="0.25">
      <c r="A109" s="1">
        <v>45764</v>
      </c>
      <c r="B109" t="s">
        <v>74</v>
      </c>
      <c r="C109" s="27" t="s">
        <v>94</v>
      </c>
      <c r="D109" s="31"/>
      <c r="E109" s="31">
        <v>130.61000000000001</v>
      </c>
      <c r="F109" s="3">
        <f t="shared" si="5"/>
        <v>1954.2200000000003</v>
      </c>
    </row>
    <row r="110" spans="1:8" x14ac:dyDescent="0.25">
      <c r="A110" s="32">
        <v>45779</v>
      </c>
      <c r="B110" s="25" t="s">
        <v>133</v>
      </c>
      <c r="C110" s="27" t="s">
        <v>94</v>
      </c>
      <c r="D110" s="31"/>
      <c r="E110" s="31">
        <v>750.75</v>
      </c>
      <c r="F110" s="3">
        <f t="shared" si="5"/>
        <v>1203.4700000000003</v>
      </c>
    </row>
    <row r="111" spans="1:8" x14ac:dyDescent="0.25">
      <c r="A111" s="1">
        <v>45779</v>
      </c>
      <c r="B111" t="s">
        <v>109</v>
      </c>
      <c r="C111" s="27" t="s">
        <v>94</v>
      </c>
      <c r="D111" s="31"/>
      <c r="E111" s="31">
        <v>200</v>
      </c>
      <c r="F111" s="3">
        <f t="shared" si="5"/>
        <v>1003.4700000000003</v>
      </c>
      <c r="H111" s="40">
        <f>F111</f>
        <v>1003.4700000000003</v>
      </c>
    </row>
    <row r="112" spans="1:8" x14ac:dyDescent="0.25">
      <c r="A112" s="1"/>
      <c r="C112" s="27"/>
      <c r="D112" s="31"/>
      <c r="E112" s="31"/>
    </row>
    <row r="113" spans="1:8" x14ac:dyDescent="0.25">
      <c r="A113" s="1"/>
      <c r="C113" s="27"/>
      <c r="D113" s="31"/>
      <c r="E113" s="31"/>
    </row>
    <row r="114" spans="1:8" x14ac:dyDescent="0.25">
      <c r="A114" s="32"/>
      <c r="B114" s="25"/>
      <c r="C114" s="27"/>
      <c r="D114" s="31"/>
      <c r="E114" s="31"/>
      <c r="H114" s="40">
        <f>SUM(H4:H113)</f>
        <v>5178.8900000000003</v>
      </c>
    </row>
    <row r="115" spans="1:8" x14ac:dyDescent="0.25">
      <c r="A115" s="1"/>
      <c r="C115" s="27"/>
      <c r="D115" s="31"/>
      <c r="E115" s="31"/>
    </row>
    <row r="116" spans="1:8" x14ac:dyDescent="0.25">
      <c r="A116" s="1"/>
      <c r="C116" s="27"/>
      <c r="D116" s="31"/>
      <c r="E116" s="31"/>
    </row>
    <row r="117" spans="1:8" x14ac:dyDescent="0.25">
      <c r="A117" s="1"/>
      <c r="C117" s="27"/>
      <c r="D117" s="31"/>
      <c r="E117" s="31"/>
    </row>
    <row r="118" spans="1:8" x14ac:dyDescent="0.25">
      <c r="A118" s="1"/>
      <c r="C118" s="27"/>
      <c r="D118" s="31"/>
      <c r="E118" s="31"/>
    </row>
    <row r="119" spans="1:8" x14ac:dyDescent="0.25">
      <c r="A119" s="1"/>
      <c r="C119" s="27"/>
      <c r="D119" s="31"/>
      <c r="E119" s="31"/>
    </row>
    <row r="120" spans="1:8" x14ac:dyDescent="0.25">
      <c r="A120" s="1"/>
      <c r="C120" s="27"/>
      <c r="D120" s="31"/>
      <c r="E120" s="31"/>
    </row>
    <row r="121" spans="1:8" x14ac:dyDescent="0.25">
      <c r="A121" s="1"/>
      <c r="C121" s="27"/>
      <c r="D121" s="31"/>
      <c r="E121" s="31"/>
    </row>
    <row r="122" spans="1:8" x14ac:dyDescent="0.25">
      <c r="A122" s="1"/>
      <c r="C122" s="27"/>
      <c r="D122" s="31"/>
      <c r="E122" s="31"/>
    </row>
    <row r="123" spans="1:8" x14ac:dyDescent="0.25">
      <c r="A123" s="1"/>
      <c r="C123" s="27"/>
      <c r="D123" s="31"/>
      <c r="E123" s="31"/>
    </row>
    <row r="124" spans="1:8" x14ac:dyDescent="0.25">
      <c r="A124" s="1"/>
      <c r="C124" s="27"/>
      <c r="D124" s="31"/>
      <c r="E124" s="31"/>
    </row>
    <row r="125" spans="1:8" x14ac:dyDescent="0.25">
      <c r="A125" s="1"/>
      <c r="C125" s="27"/>
      <c r="D125" s="31"/>
      <c r="E125" s="31"/>
    </row>
    <row r="126" spans="1:8" x14ac:dyDescent="0.25">
      <c r="A126" s="1"/>
      <c r="C126" s="27"/>
      <c r="D126" s="31"/>
      <c r="E126" s="31"/>
    </row>
  </sheetData>
  <sortState xmlns:xlrd2="http://schemas.microsoft.com/office/spreadsheetml/2017/richdata2" ref="A90:E95">
    <sortCondition ref="A90:A9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FA14C-63A5-4F29-902F-2D8871DAF2D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659E3B8467D84A9F2D969CBB5FA48D" ma:contentTypeVersion="17" ma:contentTypeDescription="Een nieuw document maken." ma:contentTypeScope="" ma:versionID="bc2f64a2e0f65816ade949008fbf8fdd">
  <xsd:schema xmlns:xsd="http://www.w3.org/2001/XMLSchema" xmlns:xs="http://www.w3.org/2001/XMLSchema" xmlns:p="http://schemas.microsoft.com/office/2006/metadata/properties" xmlns:ns2="c2012194-6643-4552-ad52-50c75d921d9e" xmlns:ns3="a360ef5a-a791-48b3-9eed-19b5a10b8e27" targetNamespace="http://schemas.microsoft.com/office/2006/metadata/properties" ma:root="true" ma:fieldsID="ef6c490b1181738930f9b7fec7455075" ns2:_="" ns3:_="">
    <xsd:import namespace="c2012194-6643-4552-ad52-50c75d921d9e"/>
    <xsd:import namespace="a360ef5a-a791-48b3-9eed-19b5a10b8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12194-6643-4552-ad52-50c75d921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0ecab1bd-e65c-4703-9854-a8200364f2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0ef5a-a791-48b3-9eed-19b5a10b8e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f20498f-6a7d-46e3-a46f-d26126acaa4c}" ma:internalName="TaxCatchAll" ma:showField="CatchAllData" ma:web="a360ef5a-a791-48b3-9eed-19b5a10b8e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c2012194-6643-4552-ad52-50c75d921d9e" xsi:nil="true"/>
    <lcf76f155ced4ddcb4097134ff3c332f xmlns="c2012194-6643-4552-ad52-50c75d921d9e">
      <Terms xmlns="http://schemas.microsoft.com/office/infopath/2007/PartnerControls"/>
    </lcf76f155ced4ddcb4097134ff3c332f>
    <TaxCatchAll xmlns="a360ef5a-a791-48b3-9eed-19b5a10b8e2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F9B520-9D26-42F8-9B40-2F2F992FE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012194-6643-4552-ad52-50c75d921d9e"/>
    <ds:schemaRef ds:uri="a360ef5a-a791-48b3-9eed-19b5a10b8e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65850-C342-4019-9084-D2343CBDF7FF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a360ef5a-a791-48b3-9eed-19b5a10b8e27"/>
    <ds:schemaRef ds:uri="http://purl.org/dc/terms/"/>
    <ds:schemaRef ds:uri="c2012194-6643-4552-ad52-50c75d921d9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C89E7A-8950-415B-9935-93C3C734F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3</vt:i4>
      </vt:variant>
    </vt:vector>
  </HeadingPairs>
  <TitlesOfParts>
    <vt:vector size="12" baseType="lpstr">
      <vt:lpstr>Kostendragers</vt:lpstr>
      <vt:lpstr>Bankmutaties</vt:lpstr>
      <vt:lpstr>2024-2025</vt:lpstr>
      <vt:lpstr>Blad3</vt:lpstr>
      <vt:lpstr>Blad2</vt:lpstr>
      <vt:lpstr>Kasmutaties</vt:lpstr>
      <vt:lpstr>Overig-transitoria (overlopend)</vt:lpstr>
      <vt:lpstr>totaal overzicht</vt:lpstr>
      <vt:lpstr>Blad1</vt:lpstr>
      <vt:lpstr>Bankmutaties!Afdrukbereik</vt:lpstr>
      <vt:lpstr>Kasmutaties!Afdrukbereik</vt:lpstr>
      <vt:lpstr>'Overig-transitoria (overlopend)'!Afdrukbereik</vt:lpstr>
    </vt:vector>
  </TitlesOfParts>
  <Manager/>
  <Company>KNGU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Dolphijn</dc:creator>
  <cp:keywords/>
  <dc:description/>
  <cp:lastModifiedBy>A.VAN.VUREN</cp:lastModifiedBy>
  <cp:revision/>
  <cp:lastPrinted>2025-09-02T13:27:04Z</cp:lastPrinted>
  <dcterms:created xsi:type="dcterms:W3CDTF">2014-08-07T07:11:39Z</dcterms:created>
  <dcterms:modified xsi:type="dcterms:W3CDTF">2025-09-02T13:27:26Z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0x010100EB659E3B8467D84A9F2D969CBB5FA48D</vt:lpwstr>
  </property>
  <property fmtid="{D5CDD505-2E9C-101B-9397-08002B2CF9AE}" pid="3" name="Order">
    <vt:r8>1836200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MediaServiceImageTags">
    <vt:lpwstr/>
  </property>
</Properties>
</file>